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970" firstSheet="1" activeTab="3"/>
  </bookViews>
  <sheets>
    <sheet name="1月" sheetId="1" r:id="rId1"/>
    <sheet name="2月 " sheetId="2" r:id="rId2"/>
    <sheet name="3月" sheetId="3" r:id="rId3"/>
    <sheet name="4月" sheetId="4" r:id="rId4"/>
    <sheet name="5月" sheetId="5" r:id="rId5"/>
    <sheet name="6月" sheetId="6" r:id="rId6"/>
    <sheet name=" 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  <comment ref="D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43196.47元是农业银行扣除项目活动费用的余额；9973.25是走访物资费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  <comment ref="D1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已除去农业银行的总数</t>
        </r>
      </text>
    </comment>
  </commentList>
</comments>
</file>

<file path=xl/comments8.xml><?xml version="1.0" encoding="utf-8"?>
<comments xmlns="http://schemas.openxmlformats.org/spreadsheetml/2006/main">
  <authors>
    <author>administrator</author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  <comment ref="D1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已除去农业银行账户的钱28869.47元</t>
        </r>
      </text>
    </comment>
  </commentList>
</comments>
</file>

<file path=xl/comments9.xml><?xml version="1.0" encoding="utf-8"?>
<comments xmlns="http://schemas.openxmlformats.org/spreadsheetml/2006/main">
  <authors>
    <author>administrator</author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  <comment ref="D1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已除去农业银行账户的钱28869.47元</t>
        </r>
      </text>
    </comment>
  </commentList>
</comments>
</file>

<file path=xl/comments10.xml><?xml version="1.0" encoding="utf-8"?>
<comments xmlns="http://schemas.openxmlformats.org/spreadsheetml/2006/main">
  <authors>
    <author>administrator</author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  <comment ref="D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已除去农业银行账户的钱28869.47元</t>
        </r>
      </text>
    </comment>
  </commentList>
</comments>
</file>

<file path=xl/comments11.xml><?xml version="1.0" encoding="utf-8"?>
<comments xmlns="http://schemas.openxmlformats.org/spreadsheetml/2006/main">
  <authors>
    <author>administrator</author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  <comment ref="D1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已除去农业银行账户的钱28869.47元</t>
        </r>
      </text>
    </comment>
  </commentList>
</comments>
</file>

<file path=xl/comments12.xml><?xml version="1.0" encoding="utf-8"?>
<comments xmlns="http://schemas.openxmlformats.org/spreadsheetml/2006/main">
  <authors>
    <author>administrator</author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内含一对一帮扶活动项目经费</t>
        </r>
        <r>
          <rPr>
            <sz val="9"/>
            <rFont val="Tahoma"/>
            <charset val="134"/>
          </rPr>
          <t>40113</t>
        </r>
        <r>
          <rPr>
            <sz val="9"/>
            <rFont val="宋体"/>
            <charset val="134"/>
          </rPr>
          <t>元</t>
        </r>
      </text>
    </comment>
    <comment ref="D1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已除去农业银行账户的钱28869.47元</t>
        </r>
      </text>
    </comment>
    <comment ref="G1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截止到12月15日的支出收入数据，16日之后的数据放在2020年统计</t>
        </r>
      </text>
    </comment>
  </commentList>
</comments>
</file>

<file path=xl/sharedStrings.xml><?xml version="1.0" encoding="utf-8"?>
<sst xmlns="http://schemas.openxmlformats.org/spreadsheetml/2006/main" count="368" uniqueCount="136">
  <si>
    <t>2019年1月协会财务收支汇报表</t>
  </si>
  <si>
    <t>月份</t>
  </si>
  <si>
    <t>收入</t>
  </si>
  <si>
    <t>支出</t>
  </si>
  <si>
    <t>余额</t>
  </si>
  <si>
    <t>新老会员</t>
  </si>
  <si>
    <t>2018年结余</t>
  </si>
  <si>
    <t>合计</t>
  </si>
  <si>
    <t>备注：农村商业银行：702999.52元（内含一对一帮扶项目活动经费40113元），现金：4524.72元，注入冠名基金80000元（冠名基金即深圳市坪山区慈善会冠名基金，每次协会帮扶款都是通过转入冠名基金，由坪山区慈善会拨款转给帮扶对象，其目的是为了保证每笔捐款的合法性）</t>
  </si>
  <si>
    <t>支出明细：</t>
  </si>
  <si>
    <t xml:space="preserve">科目 </t>
  </si>
  <si>
    <t>金额</t>
  </si>
  <si>
    <t>备注</t>
  </si>
  <si>
    <t>财务支出</t>
  </si>
  <si>
    <t>协会手机微信提现费39.01元，跨行转账16元，银行每月短信扣费5元</t>
  </si>
  <si>
    <t>年会活动支出</t>
  </si>
  <si>
    <t>协会手机微信提现费28.65元；记者交通费500元；年会鲜花费用906元；提现费310.93元；新浪义卖1380元</t>
  </si>
  <si>
    <t>其他费用</t>
  </si>
  <si>
    <t>探望帮扶对象鲜花费用80元</t>
  </si>
  <si>
    <t>工资</t>
  </si>
  <si>
    <t>文员12月工资4000元</t>
  </si>
  <si>
    <t>帮扶支出</t>
  </si>
  <si>
    <t>邓羽桐帮扶支出20000元；钟家慧12月帮扶支出1000元；张子瑶帮扶支出20000元；钟家慧1月帮扶支出1378元</t>
  </si>
  <si>
    <t>办公支出</t>
  </si>
  <si>
    <t>打印机墨盒85元</t>
  </si>
  <si>
    <t>通讯费</t>
  </si>
  <si>
    <t>协会手机通讯费300元</t>
  </si>
  <si>
    <t>填表人：          审核：           核准：           日期：</t>
  </si>
  <si>
    <t>2019年2月协会财务收支汇报表</t>
  </si>
  <si>
    <t>备注：农村商业银行：702994.52元（内含对外申请活动经费40113元），现金：21621.12元，注入冠名基金80000元（冠名基金即深圳市坪山区慈善会冠名基金，每次协会帮扶款都是通过转入冠名基金，由坪山区慈善会拨款转给帮扶对象，其目的是为了保证每笔捐款的合法性）</t>
  </si>
  <si>
    <t>银行每月短信扣费5元；微信提现费3.6元</t>
  </si>
  <si>
    <t>文员1月工资3600元</t>
  </si>
  <si>
    <t>钟家慧每月帮扶支出1000元</t>
  </si>
  <si>
    <t>2019年3月协会财务收支汇报表</t>
  </si>
  <si>
    <t>备注：农村商业银行：716769.35元（内含对外申请活动经费40113元），现金：17925.25元，注入冠名基金80000元（冠名基金即深圳市坪山区慈善会冠名基金，每次协会帮扶款都是通过转入冠名基金，由坪山区慈善会拨款转给帮扶对象，其目的是为了保证每笔捐款的合法性）</t>
  </si>
  <si>
    <t>银行每月短信扣费5元；协会手机微信提现费21.09元，跨行转账费6元</t>
  </si>
  <si>
    <t>文员2月工资4000元</t>
  </si>
  <si>
    <t>打印纸86；墨盒85；登子190元</t>
  </si>
  <si>
    <t>对外承接社会服务各项费用</t>
  </si>
  <si>
    <t>照相器材208元，跨行转账费6元</t>
  </si>
  <si>
    <t>钟家慧3月帮扶支出1000元；李栎淳帮扶支出5000元</t>
  </si>
  <si>
    <t>填表人：丘荣灵       审核：       核准：           日期：</t>
  </si>
  <si>
    <t>2019年4月协会财务收支汇报表</t>
  </si>
  <si>
    <t>备注：农村商业银行：724057.35元（内含对外申请活动经费40113元；党支部启动经费12000元），现金：22379.15元，注入冠名基金80000元（冠名基金即深圳市坪山区慈善会冠名基金，每次协会帮扶款都是通过转入冠名基金，由坪山区慈善会拨款转给帮扶对象，其目的是为了保证每笔捐款的合法性）</t>
  </si>
  <si>
    <t>科目</t>
  </si>
  <si>
    <t>银行支出</t>
  </si>
  <si>
    <t>现金支出</t>
  </si>
  <si>
    <t>银行每月短信扣费5元，跨行转账费用6元，微信提现费1.1元</t>
  </si>
  <si>
    <t>党支部牌匾费用</t>
  </si>
  <si>
    <t>党支部牌匾费用243元</t>
  </si>
  <si>
    <t>协会文员3月份工资4000元</t>
  </si>
  <si>
    <t>文员意外险</t>
  </si>
  <si>
    <t>文员2019年意外险458元</t>
  </si>
  <si>
    <t>钟家慧4月帮扶支出1000元</t>
  </si>
  <si>
    <t>插座1个45元</t>
  </si>
  <si>
    <t>2019年5月协会财务收支汇报表</t>
  </si>
  <si>
    <t>备注：农村商业银行：578024.35元（内含对外申请活动经费39899元；党支部启动经费9469.2元）；现金：20708.81元；注入冠名基金 51276元（冠名基金即深圳市坪山区慈善会冠名基金，每次协会帮扶款都是通过转入冠名基金，由坪山区慈善会拨款转给帮扶对象，其目的是为了保证每笔捐款的合法性）；自闭症儿童关爱基金：50000元。</t>
  </si>
  <si>
    <t>银行每月短信扣费5元；手机微信提现费33元;跨行转账4元</t>
  </si>
  <si>
    <t>活动支出</t>
  </si>
  <si>
    <t>/</t>
  </si>
  <si>
    <t>自闭症儿童捐助仪式活动支出901元（支票牌45元；工艺品104元；彩灯30元；广告35元；设计费200元；鲜花费200元；车费108元；蓝丝带132元；红旗10元；气球37元）</t>
  </si>
  <si>
    <t>办公支出（党建费用）</t>
  </si>
  <si>
    <t>电脑1999元；刻章280元，微信提现2.8元</t>
  </si>
  <si>
    <t>协会手机通讯费299.4元；打印机加粉45元；支票牌30元；横幅30元；长尾夹31元</t>
  </si>
  <si>
    <t>陈秀添帮扶支出20000元；10位自闭症儿童帮扶支出50000元；4位帮扶对象帮扶支出80000元；钟家慧5月帮扶支出1000元</t>
  </si>
  <si>
    <t>冠名基金保管费8700元，跨行转账费48元</t>
  </si>
  <si>
    <t>文员4月工资</t>
  </si>
  <si>
    <t>2019年6月协会财务收支汇报表</t>
  </si>
  <si>
    <t>备注：农村商业银行：499479.85元；现金：26542.81元；注入冠名基金 51276元（冠名基金即深圳市坪山区慈善会冠名基金，每次协会帮扶款都是通过转入冠名基金，由坪山区慈善会拨款转给帮扶对象，其目的是为了保证每笔捐款的合法性）；自闭症儿童关爱基金：50000元。</t>
  </si>
  <si>
    <t>纸巾28元，纸筒8元，配钥匙12元，名片40元；购买协会电脑4000元；办公室灯管维修与购买费用130元</t>
  </si>
  <si>
    <t>每月银行短信支出5元，跨行转账费用12元；基本户转一般户手续费6元</t>
  </si>
  <si>
    <t>叶欣怡帮扶支出17452元</t>
  </si>
  <si>
    <t>2018年审计报告费用</t>
  </si>
  <si>
    <t>2018年审计报告费用1200元；跨行转账费6元</t>
  </si>
  <si>
    <t>钟家慧6月帮扶支出1000元；李栎淳第三笔帮扶支出5000元</t>
  </si>
  <si>
    <t>文员5月工资4000元</t>
  </si>
  <si>
    <t>2019年7月协会财务收支汇报表</t>
  </si>
  <si>
    <t>备注：农村商业银行：551074.85元；现金：9883.21元；注入冠名基金 51276元（冠名基金即深圳市坪山区慈善会冠名基金，每次协会帮扶款都是通过转入冠名基金，由坪山区慈善会拨款转给帮扶对象，其目的是为了保证每笔捐款的合法性）；自闭症儿童关爱基金：50000元。</t>
  </si>
  <si>
    <t>每月银行短信扣费5元，手机提现费26元</t>
  </si>
  <si>
    <t>网络宽带费用660元/年；换锁4个220元；电脑主板465元；电源85元；打印机加粉45元</t>
  </si>
  <si>
    <t>陆河扶贫活动支出</t>
  </si>
  <si>
    <t>钟家慧7月帮扶支出1000元</t>
  </si>
  <si>
    <t>协会手机通讯费199.6元</t>
  </si>
  <si>
    <t>工资（待付）</t>
  </si>
  <si>
    <t>8961.39元工资未付：谭丹霞6月工资7361.39元；文员6月工资1600元</t>
  </si>
  <si>
    <t>8961.39元工资未付</t>
  </si>
  <si>
    <t>2019年8月协会财务收支汇报表</t>
  </si>
  <si>
    <t>备注：农村商业银行：478585.07元；现金：22359.47元；注入冠名基金 51276元（冠名基金即深圳市坪山区慈善会冠名基金，每次协会帮扶款都是通过转入冠名基金，由坪山区慈善会拨款转给帮扶对象，其目的是为了保证每笔捐款的合法性）；自闭症儿童关爱基金：50000元。</t>
  </si>
  <si>
    <t>6月工资</t>
  </si>
  <si>
    <t>谭丹霞6月工资7361.39元；文员6月工资1600元</t>
  </si>
  <si>
    <t>陆河扶贫助学帮扶支出</t>
  </si>
  <si>
    <t>陆河扶贫助学帮扶支出20000元</t>
  </si>
  <si>
    <t>跨行转账费55元；每月短信扣费5元</t>
  </si>
  <si>
    <t>桑丹帮扶支出12941元；钟家慧帮扶支出1000元；刘奇明帮扶支出20000元</t>
  </si>
  <si>
    <t>7月两位工作人员工资10827.39元</t>
  </si>
  <si>
    <t>清洁用品38元；打印纸87.9元；拆墙费1300元；会员牌4000元</t>
  </si>
  <si>
    <t>网银证书费</t>
  </si>
  <si>
    <t>农村商业银行网银证书费200元/元</t>
  </si>
  <si>
    <t>微信企业认证费</t>
  </si>
  <si>
    <t>微信企业认证费300元/年</t>
  </si>
  <si>
    <t>2019年9月协会财务收支汇报表</t>
  </si>
  <si>
    <t>备注：农村商业银行：447507.57元；现金：35696.33元；注入冠名基金 51276元（冠名基金即深圳市坪山区慈善会冠名基金，每次协会帮扶款都是通过转入冠名基金，由坪山区慈善会拨款转给帮扶对象，其目的是为了保证每笔捐款的合法性）；自闭症儿童关爱基金：50000元。</t>
  </si>
  <si>
    <t>九九公益日活动需要的气球、气筒、塑料棒47元；绿植380元；广告牌60元；文件袋48元；笔18；快递费12元；扫把10元；协会马甲20件780元；</t>
  </si>
  <si>
    <t>每月银行短信扣费5元；跨行转账18元；协会手机微信提现费8元</t>
  </si>
  <si>
    <t>慈展会支出</t>
  </si>
  <si>
    <t>慈展会海报400元；慈展会租借桌椅160元；慈展会餐费418.5元；飞镖76.9元，挂钩10元；停车费和汽油费340元；</t>
  </si>
  <si>
    <t>8月工作人员工资合计11228.06元</t>
  </si>
  <si>
    <t>钟家慧9月帮扶支出1000元；吴诺诺帮扶支出20000元</t>
  </si>
  <si>
    <t>2019年10月协会财务收支汇报表</t>
  </si>
  <si>
    <t>备注：农村商业银行：383117.18元；现金：64478.05元；注入冠名基金 51276元（冠名基金即深圳市坪山区慈善会冠名基金，每次协会帮扶款都是通过转入冠名基金，由坪山区慈善会拨款转给帮扶对象，其目的是为了保证每笔捐款的合法性）；自闭症儿童关爱基金：50000元。</t>
  </si>
  <si>
    <t>每月银行短信扣费5元；跨行转账费24元</t>
  </si>
  <si>
    <t>工作人员9月工资11361.39元</t>
  </si>
  <si>
    <t>杨瑾萱帮扶支出15000元；吴恩妮帮扶支出20000元；宋广新帮扶支出18000元；钟家慧帮扶支出1000元</t>
  </si>
  <si>
    <t>支票牌35元</t>
  </si>
  <si>
    <t>2019年11月协会财务收支汇报表</t>
  </si>
  <si>
    <t>备注：农村商业银行：371744.79元；现金：78426.71元；注入冠名基金 51276元（冠名基金即深圳市坪山区慈善会冠名基金，每次协会帮扶款都是通过转入冠名基金，由坪山区慈善会拨款转给帮扶对象，其目的是为了保证每笔捐款的合法性）；自闭症儿童关爱基金：50000元。</t>
  </si>
  <si>
    <t>打印机主板180元；加墨85元；办公室维修费1500元</t>
  </si>
  <si>
    <t>银行每月短信扣费5元；跨行转账6元</t>
  </si>
  <si>
    <t>两位工作人员10月工资</t>
  </si>
  <si>
    <t>钟家慧帮扶支出1300元</t>
  </si>
  <si>
    <t>2019年12月协会财务收支汇报表</t>
  </si>
  <si>
    <t>备注：农村商业银行：306060.4元；现金：103168.74元；注入冠名基金 51276元（冠名基金即深圳市坪山区慈善会冠名基金，每次协会帮扶款都是通过转入冠名基金，由坪山区慈善会拨款转给帮扶对象，其目的是为了保证每笔捐款的合法性）；自闭症儿童关爱基金：50000元。</t>
  </si>
  <si>
    <t>吴爱滔帮扶支出18000元</t>
  </si>
  <si>
    <t>跨行转账费18元；每月短信扣费5元</t>
  </si>
  <si>
    <t>年会支出</t>
  </si>
  <si>
    <t>拍品包装150元；举牌450元；彩印75元；贴纸、信封、燕尾夹、快递费、钥匙、油漆笔86元；广告牌、指示牌、胶纸、回旋针合计151元；荣誉牌1476元；孙教授裱框费用200元；抽奖软件200元</t>
  </si>
  <si>
    <t>工作人员11月工资</t>
  </si>
  <si>
    <t>1-12月房租水电费</t>
  </si>
  <si>
    <t>1-12月房租18000元；水费161元；电费5415.8元</t>
  </si>
  <si>
    <t>协会楼道、窗帘整改费用</t>
  </si>
  <si>
    <t>楼道整改的材料费用、窗帘费用总共合计5837.2元</t>
  </si>
  <si>
    <t>楼道文化整改费用</t>
  </si>
  <si>
    <t>一楼二楼楼道文化整改费用1600元</t>
  </si>
  <si>
    <t>二楼油漆刷墙</t>
  </si>
  <si>
    <t>打印机+音响</t>
  </si>
  <si>
    <t>补报4月的账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</si>
</sst>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399945066682943"/>
      </bottom>
      <diagonal/>
    </border>
  </borders>
  <cellStyleXfs count="2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7" borderId="1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7" borderId="1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17" borderId="10" applyNumberFormat="0" applyAlignment="0" applyProtection="0">
      <alignment vertical="center"/>
    </xf>
    <xf numFmtId="0" fontId="39" fillId="17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67" applyFont="1" applyBorder="1" applyAlignment="1">
      <alignment horizontal="center" vertical="center"/>
    </xf>
    <xf numFmtId="0" fontId="2" fillId="0" borderId="1" xfId="167" applyFont="1" applyBorder="1" applyAlignment="1">
      <alignment horizontal="center" vertical="center"/>
    </xf>
    <xf numFmtId="0" fontId="3" fillId="0" borderId="1" xfId="167" applyFont="1" applyBorder="1" applyAlignment="1">
      <alignment horizontal="center" vertical="center"/>
    </xf>
    <xf numFmtId="57" fontId="3" fillId="0" borderId="1" xfId="167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167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167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168" applyFont="1" applyAlignment="1">
      <alignment horizontal="center" vertical="center"/>
    </xf>
    <xf numFmtId="0" fontId="3" fillId="0" borderId="0" xfId="168" applyFont="1" applyAlignment="1">
      <alignment horizontal="center" vertical="center"/>
    </xf>
    <xf numFmtId="0" fontId="2" fillId="0" borderId="1" xfId="168" applyFont="1" applyBorder="1" applyAlignment="1">
      <alignment horizontal="center" vertical="center"/>
    </xf>
    <xf numFmtId="0" fontId="3" fillId="0" borderId="1" xfId="168" applyFont="1" applyBorder="1" applyAlignment="1">
      <alignment horizontal="center" vertical="center"/>
    </xf>
    <xf numFmtId="0" fontId="4" fillId="0" borderId="4" xfId="168" applyFont="1" applyBorder="1" applyAlignment="1">
      <alignment horizontal="center" vertical="center" wrapText="1"/>
    </xf>
    <xf numFmtId="0" fontId="4" fillId="0" borderId="5" xfId="168" applyFont="1" applyBorder="1" applyAlignment="1">
      <alignment horizontal="center" vertical="center" wrapText="1"/>
    </xf>
    <xf numFmtId="0" fontId="4" fillId="0" borderId="6" xfId="168" applyFont="1" applyBorder="1" applyAlignment="1">
      <alignment horizontal="center" vertical="center" wrapText="1"/>
    </xf>
    <xf numFmtId="0" fontId="3" fillId="0" borderId="1" xfId="168" applyFont="1" applyBorder="1" applyAlignment="1">
      <alignment horizontal="center" vertical="center" wrapText="1"/>
    </xf>
    <xf numFmtId="0" fontId="7" fillId="0" borderId="4" xfId="168" applyFont="1" applyBorder="1" applyAlignment="1">
      <alignment horizontal="center" vertical="center" wrapText="1"/>
    </xf>
    <xf numFmtId="0" fontId="7" fillId="0" borderId="5" xfId="168" applyFont="1" applyBorder="1" applyAlignment="1">
      <alignment horizontal="center" vertical="center" wrapText="1"/>
    </xf>
    <xf numFmtId="0" fontId="7" fillId="0" borderId="6" xfId="168" applyFont="1" applyBorder="1" applyAlignment="1">
      <alignment horizontal="center" vertical="center" wrapText="1"/>
    </xf>
    <xf numFmtId="0" fontId="8" fillId="0" borderId="6" xfId="168" applyFont="1" applyBorder="1" applyAlignment="1">
      <alignment horizontal="center" vertical="center" wrapText="1"/>
    </xf>
    <xf numFmtId="0" fontId="8" fillId="0" borderId="4" xfId="168" applyFont="1" applyBorder="1" applyAlignment="1">
      <alignment horizontal="center" vertical="center" wrapText="1"/>
    </xf>
    <xf numFmtId="0" fontId="8" fillId="0" borderId="5" xfId="168" applyFont="1" applyBorder="1" applyAlignment="1">
      <alignment horizontal="center" vertical="center" wrapText="1"/>
    </xf>
    <xf numFmtId="0" fontId="3" fillId="0" borderId="1" xfId="168" applyFont="1" applyFill="1" applyBorder="1" applyAlignment="1">
      <alignment horizontal="center" vertical="center"/>
    </xf>
    <xf numFmtId="0" fontId="3" fillId="0" borderId="4" xfId="168" applyFont="1" applyBorder="1" applyAlignment="1">
      <alignment horizontal="center" vertical="center"/>
    </xf>
    <xf numFmtId="0" fontId="3" fillId="0" borderId="5" xfId="168" applyFont="1" applyBorder="1" applyAlignment="1">
      <alignment horizontal="center" vertical="center"/>
    </xf>
    <xf numFmtId="0" fontId="3" fillId="0" borderId="6" xfId="168" applyFont="1" applyBorder="1" applyAlignment="1">
      <alignment horizontal="center" vertical="center"/>
    </xf>
    <xf numFmtId="0" fontId="3" fillId="0" borderId="3" xfId="168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4" xfId="168" applyFont="1" applyBorder="1" applyAlignment="1">
      <alignment horizontal="center" vertical="center" wrapText="1"/>
    </xf>
    <xf numFmtId="0" fontId="0" fillId="0" borderId="5" xfId="168" applyFont="1" applyBorder="1" applyAlignment="1">
      <alignment horizontal="center" vertical="center" wrapText="1"/>
    </xf>
    <xf numFmtId="0" fontId="0" fillId="0" borderId="6" xfId="168" applyFont="1" applyBorder="1" applyAlignment="1">
      <alignment horizontal="center" vertical="center" wrapText="1"/>
    </xf>
    <xf numFmtId="0" fontId="3" fillId="0" borderId="4" xfId="168" applyFont="1" applyBorder="1" applyAlignment="1">
      <alignment horizontal="center" vertical="center" wrapText="1"/>
    </xf>
    <xf numFmtId="0" fontId="3" fillId="0" borderId="5" xfId="168" applyFont="1" applyBorder="1" applyAlignment="1">
      <alignment horizontal="center" vertical="center" wrapText="1"/>
    </xf>
    <xf numFmtId="0" fontId="3" fillId="0" borderId="6" xfId="168" applyFont="1" applyBorder="1" applyAlignment="1">
      <alignment horizontal="center" vertical="center" wrapText="1"/>
    </xf>
  </cellXfs>
  <cellStyles count="209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注释" xfId="18" builtinId="10"/>
    <cellStyle name="60% - 强调文字颜色 2 3" xfId="19"/>
    <cellStyle name="标题 4" xfId="20" builtinId="19"/>
    <cellStyle name="解释性文本 2 2" xfId="21"/>
    <cellStyle name="60% - 强调文字颜色 2" xfId="22" builtinId="36"/>
    <cellStyle name="警告文本" xfId="23" builtinId="11"/>
    <cellStyle name="标题" xfId="24" builtinId="15"/>
    <cellStyle name="强调文字颜色 1 2 3" xfId="25"/>
    <cellStyle name="60% - 强调文字颜色 2 2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20% - 强调文字颜色 3 2 3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40% - 强调文字颜色 4 2" xfId="37"/>
    <cellStyle name="链接单元格" xfId="38" builtinId="24"/>
    <cellStyle name="注释 2 3" xfId="39"/>
    <cellStyle name="20% - 强调文字颜色 6" xfId="40" builtinId="50"/>
    <cellStyle name="强调文字颜色 2" xfId="41" builtinId="33"/>
    <cellStyle name="汇总" xfId="42" builtinId="25"/>
    <cellStyle name="60% - 强调文字颜色 4 2 3" xfId="43"/>
    <cellStyle name="输出 2 3" xfId="44"/>
    <cellStyle name="20% - 强调文字颜色 2 3" xfId="45"/>
    <cellStyle name="好" xfId="46" builtinId="26"/>
    <cellStyle name="适中" xfId="47" builtinId="28"/>
    <cellStyle name="20% - 强调文字颜色 3 3" xfId="48"/>
    <cellStyle name="20% - 强调文字颜色 5" xfId="49" builtinId="46"/>
    <cellStyle name="强调文字颜色 1" xfId="50" builtinId="29"/>
    <cellStyle name="链接单元格 3" xfId="51"/>
    <cellStyle name="20% - 强调文字颜色 1" xfId="52" builtinId="30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2 3" xfId="69"/>
    <cellStyle name="40% - 强调文字颜色 2 2" xfId="70"/>
    <cellStyle name="20% - 强调文字颜色 4 2 2" xfId="71"/>
    <cellStyle name="常规 3 2" xfId="72"/>
    <cellStyle name="20% - 强调文字颜色 1 3" xfId="73"/>
    <cellStyle name="20% - 强调文字颜色 4 2 3" xfId="74"/>
    <cellStyle name="常规 3 3" xfId="75"/>
    <cellStyle name="20% - 强调文字颜色 3 2" xfId="76"/>
    <cellStyle name="20% - 强调文字颜色 1 2 2" xfId="77"/>
    <cellStyle name="20% - 强调文字颜色 2 2" xfId="78"/>
    <cellStyle name="输出 2 2" xfId="79"/>
    <cellStyle name="20% - 强调文字颜色 2 2 3" xfId="80"/>
    <cellStyle name="20% - 强调文字颜色 4 2" xfId="81"/>
    <cellStyle name="20% - 强调文字颜色 4 3" xfId="82"/>
    <cellStyle name="20% - 强调文字颜色 5 2" xfId="83"/>
    <cellStyle name="20% - 强调文字颜色 5 2 2" xfId="84"/>
    <cellStyle name="20% - 强调文字颜色 5 2 3" xfId="85"/>
    <cellStyle name="20% - 强调文字颜色 5 3" xfId="86"/>
    <cellStyle name="20% - 强调文字颜色 6 2" xfId="87"/>
    <cellStyle name="20% - 强调文字颜色 6 2 2" xfId="88"/>
    <cellStyle name="20% - 强调文字颜色 6 2 3" xfId="89"/>
    <cellStyle name="20% - 强调文字颜色 6 3" xfId="90"/>
    <cellStyle name="40% - 强调文字颜色 1 2" xfId="91"/>
    <cellStyle name="40% - 强调文字颜色 1 2 2" xfId="92"/>
    <cellStyle name="40% - 强调文字颜色 1 2 3" xfId="93"/>
    <cellStyle name="40% - 强调文字颜色 1 3" xfId="94"/>
    <cellStyle name="40% - 强调文字颜色 2 2 2" xfId="95"/>
    <cellStyle name="40% - 强调文字颜色 2 2 3" xfId="96"/>
    <cellStyle name="40% - 强调文字颜色 2 3" xfId="97"/>
    <cellStyle name="40% - 强调文字颜色 3 2" xfId="98"/>
    <cellStyle name="计算 2 2" xfId="99"/>
    <cellStyle name="40% - 强调文字颜色 3 2 2" xfId="100"/>
    <cellStyle name="40% - 强调文字颜色 3 2 3" xfId="101"/>
    <cellStyle name="40% - 强调文字颜色 3 3" xfId="102"/>
    <cellStyle name="计算 2 3" xfId="103"/>
    <cellStyle name="40% - 强调文字颜色 4 2 2" xfId="104"/>
    <cellStyle name="检查单元格 2" xfId="105"/>
    <cellStyle name="40% - 强调文字颜色 4 2 3" xfId="106"/>
    <cellStyle name="检查单元格 3" xfId="107"/>
    <cellStyle name="40% - 强调文字颜色 4 3" xfId="108"/>
    <cellStyle name="40% - 强调文字颜色 5 2" xfId="109"/>
    <cellStyle name="好 2 3" xfId="110"/>
    <cellStyle name="40% - 强调文字颜色 5 2 2" xfId="111"/>
    <cellStyle name="60% - 强调文字颜色 4 3" xfId="112"/>
    <cellStyle name="40% - 强调文字颜色 5 2 3" xfId="113"/>
    <cellStyle name="40% - 强调文字颜色 5 3" xfId="114"/>
    <cellStyle name="40% - 强调文字颜色 6 2" xfId="115"/>
    <cellStyle name="适中 2 2" xfId="116"/>
    <cellStyle name="40% - 强调文字颜色 6 2 2" xfId="117"/>
    <cellStyle name="40% - 强调文字颜色 6 2 3" xfId="118"/>
    <cellStyle name="40% - 强调文字颜色 6 3" xfId="119"/>
    <cellStyle name="强调文字颜色 3 2 2" xfId="120"/>
    <cellStyle name="适中 2 3" xfId="121"/>
    <cellStyle name="60% - 强调文字颜色 1 2" xfId="122"/>
    <cellStyle name="60% - 强调文字颜色 1 2 2" xfId="123"/>
    <cellStyle name="60% - 强调文字颜色 1 2 3" xfId="124"/>
    <cellStyle name="60% - 强调文字颜色 1 3" xfId="125"/>
    <cellStyle name="60% - 强调文字颜色 2 2" xfId="126"/>
    <cellStyle name="60% - 强调文字颜色 2 2 3" xfId="127"/>
    <cellStyle name="60% - 强调文字颜色 3 2" xfId="128"/>
    <cellStyle name="60% - 强调文字颜色 3 2 2" xfId="129"/>
    <cellStyle name="强调文字颜色 2 2 3" xfId="130"/>
    <cellStyle name="60% - 强调文字颜色 3 2 3" xfId="131"/>
    <cellStyle name="60% - 强调文字颜色 3 3" xfId="132"/>
    <cellStyle name="60% - 强调文字颜色 4 2" xfId="133"/>
    <cellStyle name="60% - 强调文字颜色 4 2 2" xfId="134"/>
    <cellStyle name="强调文字颜色 3 2 3" xfId="135"/>
    <cellStyle name="60% - 强调文字颜色 5 2" xfId="136"/>
    <cellStyle name="60% - 强调文字颜色 5 2 2" xfId="137"/>
    <cellStyle name="强调文字颜色 4 2 3" xfId="138"/>
    <cellStyle name="60% - 强调文字颜色 5 2 3" xfId="139"/>
    <cellStyle name="60% - 强调文字颜色 5 3" xfId="140"/>
    <cellStyle name="60% - 强调文字颜色 6 2" xfId="141"/>
    <cellStyle name="60% - 强调文字颜色 6 2 2" xfId="142"/>
    <cellStyle name="强调文字颜色 5 2 3" xfId="143"/>
    <cellStyle name="60% - 强调文字颜色 6 2 3" xfId="144"/>
    <cellStyle name="60% - 强调文字颜色 6 3" xfId="145"/>
    <cellStyle name="标题 1 2" xfId="146"/>
    <cellStyle name="标题 1 2 2" xfId="147"/>
    <cellStyle name="标题 1 3" xfId="148"/>
    <cellStyle name="标题 2 2" xfId="149"/>
    <cellStyle name="标题 2 2 2" xfId="150"/>
    <cellStyle name="标题 2 3" xfId="151"/>
    <cellStyle name="标题 3 2" xfId="152"/>
    <cellStyle name="标题 3 2 2" xfId="153"/>
    <cellStyle name="标题 3 2 3" xfId="154"/>
    <cellStyle name="标题 3 3" xfId="155"/>
    <cellStyle name="标题 4 2" xfId="156"/>
    <cellStyle name="标题 4 2 2" xfId="157"/>
    <cellStyle name="标题 4 3" xfId="158"/>
    <cellStyle name="汇总 2 2" xfId="159"/>
    <cellStyle name="标题 5" xfId="160"/>
    <cellStyle name="标题 5 2" xfId="161"/>
    <cellStyle name="标题 6" xfId="162"/>
    <cellStyle name="差 2" xfId="163"/>
    <cellStyle name="差 2 2" xfId="164"/>
    <cellStyle name="差 2 3" xfId="165"/>
    <cellStyle name="差 3" xfId="166"/>
    <cellStyle name="常规 2" xfId="167"/>
    <cellStyle name="常规 2 2" xfId="168"/>
    <cellStyle name="好 2" xfId="169"/>
    <cellStyle name="好 2 2" xfId="170"/>
    <cellStyle name="好 3" xfId="171"/>
    <cellStyle name="汇总 2" xfId="172"/>
    <cellStyle name="汇总 3" xfId="173"/>
    <cellStyle name="检查单元格 2 2" xfId="174"/>
    <cellStyle name="检查单元格 2 3" xfId="175"/>
    <cellStyle name="解释性文本 2" xfId="176"/>
    <cellStyle name="解释性文本 3" xfId="177"/>
    <cellStyle name="警告文本 2" xfId="178"/>
    <cellStyle name="警告文本 2 2" xfId="179"/>
    <cellStyle name="警告文本 3" xfId="180"/>
    <cellStyle name="链接单元格 2" xfId="181"/>
    <cellStyle name="链接单元格 2 2" xfId="182"/>
    <cellStyle name="强调文字颜色 1 2" xfId="183"/>
    <cellStyle name="强调文字颜色 1 2 2" xfId="184"/>
    <cellStyle name="强调文字颜色 1 3" xfId="185"/>
    <cellStyle name="强调文字颜色 2 2" xfId="186"/>
    <cellStyle name="强调文字颜色 2 2 2" xfId="187"/>
    <cellStyle name="强调文字颜色 2 3" xfId="188"/>
    <cellStyle name="强调文字颜色 3 2" xfId="189"/>
    <cellStyle name="强调文字颜色 3 3" xfId="190"/>
    <cellStyle name="强调文字颜色 4 2" xfId="191"/>
    <cellStyle name="强调文字颜色 4 2 2" xfId="192"/>
    <cellStyle name="强调文字颜色 4 3" xfId="193"/>
    <cellStyle name="强调文字颜色 5 2" xfId="194"/>
    <cellStyle name="强调文字颜色 5 2 2" xfId="195"/>
    <cellStyle name="强调文字颜色 5 3" xfId="196"/>
    <cellStyle name="强调文字颜色 6 2" xfId="197"/>
    <cellStyle name="强调文字颜色 6 2 2" xfId="198"/>
    <cellStyle name="强调文字颜色 6 2 3" xfId="199"/>
    <cellStyle name="强调文字颜色 6 3" xfId="200"/>
    <cellStyle name="适中 3" xfId="201"/>
    <cellStyle name="输入 2" xfId="202"/>
    <cellStyle name="输入 2 2" xfId="203"/>
    <cellStyle name="输入 2 3" xfId="204"/>
    <cellStyle name="输入 3" xfId="205"/>
    <cellStyle name="注释 2" xfId="206"/>
    <cellStyle name="注释 2 2" xfId="207"/>
    <cellStyle name="注释 3" xfId="20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4" sqref="F4"/>
    </sheetView>
  </sheetViews>
  <sheetFormatPr defaultColWidth="16.25" defaultRowHeight="38.1" customHeight="1" outlineLevelCol="5"/>
  <cols>
    <col min="1" max="1" width="19.25" customWidth="1"/>
    <col min="2" max="2" width="16.25" customWidth="1"/>
  </cols>
  <sheetData>
    <row r="1" ht="45" customHeight="1" spans="1:5">
      <c r="A1" s="1" t="s">
        <v>0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>B4-C4</f>
        <v>207087.75</v>
      </c>
      <c r="E4" s="3">
        <v>6</v>
      </c>
      <c r="F4" s="5"/>
    </row>
    <row r="5" ht="30" customHeight="1" spans="1:5">
      <c r="A5" s="3" t="s">
        <v>7</v>
      </c>
      <c r="B5" s="3">
        <f>SUM(B4:B4)</f>
        <v>257116.34</v>
      </c>
      <c r="C5" s="3">
        <f>SUM(C4:C4)</f>
        <v>50028.59</v>
      </c>
      <c r="D5" s="7">
        <f>SUM(D3:D4)</f>
        <v>787524.24</v>
      </c>
      <c r="E5" s="3"/>
    </row>
    <row r="6" ht="69.75" customHeight="1" spans="1:5">
      <c r="A6" s="8" t="s">
        <v>8</v>
      </c>
      <c r="B6" s="8"/>
      <c r="C6" s="8"/>
      <c r="D6" s="8"/>
      <c r="E6" s="8"/>
    </row>
    <row r="7" ht="27.75" customHeight="1" spans="1:5">
      <c r="A7" s="10" t="s">
        <v>9</v>
      </c>
      <c r="B7" s="11"/>
      <c r="C7" s="11"/>
      <c r="D7" s="11"/>
      <c r="E7" s="11"/>
    </row>
    <row r="8" customHeight="1" spans="1:5">
      <c r="A8" s="12" t="s">
        <v>10</v>
      </c>
      <c r="B8" s="12" t="s">
        <v>11</v>
      </c>
      <c r="C8" s="12" t="s">
        <v>12</v>
      </c>
      <c r="D8" s="12"/>
      <c r="E8" s="12"/>
    </row>
    <row r="9" ht="45" customHeight="1" spans="1:5">
      <c r="A9" s="13" t="s">
        <v>13</v>
      </c>
      <c r="B9" s="13">
        <v>60.01</v>
      </c>
      <c r="C9" s="22" t="s">
        <v>14</v>
      </c>
      <c r="D9" s="23"/>
      <c r="E9" s="21"/>
    </row>
    <row r="10" ht="67.5" customHeight="1" spans="1:5">
      <c r="A10" s="13" t="s">
        <v>15</v>
      </c>
      <c r="B10" s="13">
        <v>3125.58</v>
      </c>
      <c r="C10" s="22" t="s">
        <v>16</v>
      </c>
      <c r="D10" s="23"/>
      <c r="E10" s="21"/>
    </row>
    <row r="11" ht="33.75" customHeight="1" spans="1:5">
      <c r="A11" s="13" t="s">
        <v>17</v>
      </c>
      <c r="B11" s="13">
        <v>80</v>
      </c>
      <c r="C11" s="22" t="s">
        <v>18</v>
      </c>
      <c r="D11" s="23"/>
      <c r="E11" s="21"/>
    </row>
    <row r="12" ht="33.75" customHeight="1" spans="1:5">
      <c r="A12" s="13" t="s">
        <v>19</v>
      </c>
      <c r="B12" s="13">
        <v>4000</v>
      </c>
      <c r="C12" s="22" t="s">
        <v>20</v>
      </c>
      <c r="D12" s="23"/>
      <c r="E12" s="21"/>
    </row>
    <row r="13" ht="66" customHeight="1" spans="1:5">
      <c r="A13" s="24" t="s">
        <v>21</v>
      </c>
      <c r="B13" s="13">
        <v>42378</v>
      </c>
      <c r="C13" s="34" t="s">
        <v>22</v>
      </c>
      <c r="D13" s="35"/>
      <c r="E13" s="36"/>
    </row>
    <row r="14" ht="41.25" customHeight="1" spans="1:5">
      <c r="A14" s="24" t="s">
        <v>23</v>
      </c>
      <c r="B14" s="13">
        <v>85</v>
      </c>
      <c r="C14" s="34" t="s">
        <v>24</v>
      </c>
      <c r="D14" s="35"/>
      <c r="E14" s="36"/>
    </row>
    <row r="15" ht="41.25" customHeight="1" spans="1:5">
      <c r="A15" s="24" t="s">
        <v>25</v>
      </c>
      <c r="B15" s="13">
        <v>300</v>
      </c>
      <c r="C15" s="34" t="s">
        <v>26</v>
      </c>
      <c r="D15" s="35"/>
      <c r="E15" s="36"/>
    </row>
    <row r="16" customHeight="1" spans="1:5">
      <c r="A16" s="24" t="s">
        <v>7</v>
      </c>
      <c r="B16" s="13">
        <f>SUM(B9:B15)</f>
        <v>50028.59</v>
      </c>
      <c r="C16" s="25"/>
      <c r="D16" s="26"/>
      <c r="E16" s="27"/>
    </row>
    <row r="17" customHeight="1" spans="1:5">
      <c r="A17" s="28" t="s">
        <v>27</v>
      </c>
      <c r="B17" s="28"/>
      <c r="C17" s="28"/>
      <c r="D17" s="28"/>
      <c r="E17" s="28"/>
    </row>
  </sheetData>
  <mergeCells count="12">
    <mergeCell ref="A1:E1"/>
    <mergeCell ref="A6:E6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A17:E17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6" sqref="C6"/>
    </sheetView>
  </sheetViews>
  <sheetFormatPr defaultColWidth="16.25" defaultRowHeight="38.1" customHeight="1" outlineLevelCol="5"/>
  <cols>
    <col min="1" max="1" width="19.25" customWidth="1"/>
    <col min="2" max="2" width="16.25" customWidth="1"/>
  </cols>
  <sheetData>
    <row r="1" ht="45" customHeight="1" spans="1:5">
      <c r="A1" s="1" t="s">
        <v>28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>B4-C4</f>
        <v>207087.75</v>
      </c>
      <c r="E4" s="3">
        <v>6</v>
      </c>
      <c r="F4" s="5"/>
    </row>
    <row r="5" customHeight="1" spans="1:6">
      <c r="A5" s="4">
        <v>43497</v>
      </c>
      <c r="B5" s="3">
        <v>21700</v>
      </c>
      <c r="C5" s="3">
        <v>4608.6</v>
      </c>
      <c r="D5" s="3">
        <f>B5-C5</f>
        <v>17091.4</v>
      </c>
      <c r="E5" s="3">
        <v>1</v>
      </c>
      <c r="F5" s="5"/>
    </row>
    <row r="6" ht="30" customHeight="1" spans="1:5">
      <c r="A6" s="6" t="s">
        <v>7</v>
      </c>
      <c r="B6" s="6">
        <f>SUM(B4:B5)</f>
        <v>278816.34</v>
      </c>
      <c r="C6" s="6">
        <f>SUM(C4:C5)</f>
        <v>54637.19</v>
      </c>
      <c r="D6" s="7">
        <f>SUM(D3:D5)</f>
        <v>804615.64</v>
      </c>
      <c r="E6" s="6"/>
    </row>
    <row r="7" ht="69.75" customHeight="1" spans="1:5">
      <c r="A7" s="8" t="s">
        <v>29</v>
      </c>
      <c r="B7" s="8"/>
      <c r="C7" s="8"/>
      <c r="D7" s="8"/>
      <c r="E7" s="8"/>
    </row>
    <row r="8" ht="27.75" customHeight="1" spans="1:5">
      <c r="A8" s="10" t="s">
        <v>9</v>
      </c>
      <c r="B8" s="11"/>
      <c r="C8" s="11"/>
      <c r="D8" s="11"/>
      <c r="E8" s="11"/>
    </row>
    <row r="9" customHeight="1" spans="1:5">
      <c r="A9" s="12" t="s">
        <v>10</v>
      </c>
      <c r="B9" s="12" t="s">
        <v>11</v>
      </c>
      <c r="C9" s="12" t="s">
        <v>12</v>
      </c>
      <c r="D9" s="12"/>
      <c r="E9" s="12"/>
    </row>
    <row r="10" ht="33.75" customHeight="1" spans="1:5">
      <c r="A10" s="13" t="s">
        <v>13</v>
      </c>
      <c r="B10" s="13">
        <v>8.6</v>
      </c>
      <c r="C10" s="22" t="s">
        <v>30</v>
      </c>
      <c r="D10" s="23"/>
      <c r="E10" s="21"/>
    </row>
    <row r="11" ht="38.25" customHeight="1" spans="1:5">
      <c r="A11" s="13" t="s">
        <v>19</v>
      </c>
      <c r="B11" s="13">
        <v>3600</v>
      </c>
      <c r="C11" s="22" t="s">
        <v>31</v>
      </c>
      <c r="D11" s="23"/>
      <c r="E11" s="21"/>
    </row>
    <row r="12" ht="33.75" customHeight="1" spans="1:5">
      <c r="A12" s="13" t="s">
        <v>21</v>
      </c>
      <c r="B12" s="13">
        <v>1000</v>
      </c>
      <c r="C12" s="22" t="s">
        <v>32</v>
      </c>
      <c r="D12" s="23"/>
      <c r="E12" s="21"/>
    </row>
    <row r="13" customHeight="1" spans="1:5">
      <c r="A13" s="24" t="s">
        <v>7</v>
      </c>
      <c r="B13" s="13">
        <f>SUM(B10:B12)</f>
        <v>4608.6</v>
      </c>
      <c r="C13" s="25"/>
      <c r="D13" s="26"/>
      <c r="E13" s="27"/>
    </row>
    <row r="14" customHeight="1" spans="1:5">
      <c r="A14" s="28" t="s">
        <v>27</v>
      </c>
      <c r="B14" s="28"/>
      <c r="C14" s="28"/>
      <c r="D14" s="28"/>
      <c r="E14" s="28"/>
    </row>
  </sheetData>
  <mergeCells count="8">
    <mergeCell ref="A1:E1"/>
    <mergeCell ref="A7:E7"/>
    <mergeCell ref="C9:E9"/>
    <mergeCell ref="C10:E10"/>
    <mergeCell ref="C11:E11"/>
    <mergeCell ref="C12:E12"/>
    <mergeCell ref="C13:E13"/>
    <mergeCell ref="A14:E14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0" workbookViewId="0">
      <selection activeCell="C15" sqref="C15:E15"/>
    </sheetView>
  </sheetViews>
  <sheetFormatPr defaultColWidth="16.25" defaultRowHeight="38.1" customHeight="1" outlineLevelCol="5"/>
  <cols>
    <col min="1" max="1" width="19.25" customWidth="1"/>
    <col min="2" max="2" width="16.25" customWidth="1"/>
  </cols>
  <sheetData>
    <row r="1" ht="45" customHeight="1" spans="1:5">
      <c r="A1" s="1" t="s">
        <v>33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>B4-C4</f>
        <v>207087.75</v>
      </c>
      <c r="E4" s="3">
        <v>6</v>
      </c>
      <c r="F4" s="5"/>
    </row>
    <row r="5" customHeight="1" spans="1:6">
      <c r="A5" s="4">
        <v>43497</v>
      </c>
      <c r="B5" s="3">
        <v>21700</v>
      </c>
      <c r="C5" s="3">
        <v>4608.6</v>
      </c>
      <c r="D5" s="3">
        <f>B5-C5</f>
        <v>17091.4</v>
      </c>
      <c r="E5" s="3">
        <v>1</v>
      </c>
      <c r="F5" s="5"/>
    </row>
    <row r="6" customHeight="1" spans="1:6">
      <c r="A6" s="4">
        <v>43525</v>
      </c>
      <c r="B6" s="3">
        <v>20686.05</v>
      </c>
      <c r="C6" s="3">
        <v>10607.09</v>
      </c>
      <c r="D6" s="3">
        <f>B6-C6</f>
        <v>10078.96</v>
      </c>
      <c r="E6" s="3">
        <v>3</v>
      </c>
      <c r="F6" s="5"/>
    </row>
    <row r="7" ht="30" customHeight="1" spans="1:5">
      <c r="A7" s="6" t="s">
        <v>7</v>
      </c>
      <c r="B7" s="6">
        <f>SUM(B4:B6)</f>
        <v>299502.39</v>
      </c>
      <c r="C7" s="6">
        <f>SUM(C4:C6)</f>
        <v>65244.28</v>
      </c>
      <c r="D7" s="7">
        <f>SUM(D3:D6)</f>
        <v>814694.6</v>
      </c>
      <c r="E7" s="6"/>
    </row>
    <row r="8" ht="69.75" customHeight="1" spans="1:5">
      <c r="A8" s="8" t="s">
        <v>34</v>
      </c>
      <c r="B8" s="8"/>
      <c r="C8" s="8"/>
      <c r="D8" s="8"/>
      <c r="E8" s="8"/>
    </row>
    <row r="9" ht="27.75" customHeight="1" spans="1:5">
      <c r="A9" s="10" t="s">
        <v>9</v>
      </c>
      <c r="B9" s="11"/>
      <c r="C9" s="11"/>
      <c r="D9" s="11"/>
      <c r="E9" s="11"/>
    </row>
    <row r="10" customHeight="1" spans="1:5">
      <c r="A10" s="12" t="s">
        <v>10</v>
      </c>
      <c r="B10" s="12" t="s">
        <v>11</v>
      </c>
      <c r="C10" s="12" t="s">
        <v>12</v>
      </c>
      <c r="D10" s="12"/>
      <c r="E10" s="12"/>
    </row>
    <row r="11" ht="44.25" customHeight="1" spans="1:5">
      <c r="A11" s="13" t="s">
        <v>13</v>
      </c>
      <c r="B11" s="13">
        <v>32.09</v>
      </c>
      <c r="C11" s="22" t="s">
        <v>35</v>
      </c>
      <c r="D11" s="23"/>
      <c r="E11" s="21"/>
    </row>
    <row r="12" ht="38.25" customHeight="1" spans="1:5">
      <c r="A12" s="13" t="s">
        <v>19</v>
      </c>
      <c r="B12" s="13">
        <v>4000</v>
      </c>
      <c r="C12" s="22" t="s">
        <v>36</v>
      </c>
      <c r="D12" s="23"/>
      <c r="E12" s="21"/>
    </row>
    <row r="13" ht="33.75" customHeight="1" spans="1:5">
      <c r="A13" s="13" t="s">
        <v>23</v>
      </c>
      <c r="B13" s="13">
        <v>361</v>
      </c>
      <c r="C13" s="22" t="s">
        <v>37</v>
      </c>
      <c r="D13" s="23"/>
      <c r="E13" s="21"/>
    </row>
    <row r="14" ht="39.75" customHeight="1" spans="1:5">
      <c r="A14" s="17" t="s">
        <v>38</v>
      </c>
      <c r="B14" s="13">
        <v>214</v>
      </c>
      <c r="C14" s="22" t="s">
        <v>39</v>
      </c>
      <c r="D14" s="23"/>
      <c r="E14" s="21"/>
    </row>
    <row r="15" ht="39.75" customHeight="1" spans="1:5">
      <c r="A15" s="17" t="s">
        <v>21</v>
      </c>
      <c r="B15" s="13">
        <v>6000</v>
      </c>
      <c r="C15" s="22" t="s">
        <v>40</v>
      </c>
      <c r="D15" s="23"/>
      <c r="E15" s="21"/>
    </row>
    <row r="16" customHeight="1" spans="1:5">
      <c r="A16" s="24" t="s">
        <v>7</v>
      </c>
      <c r="B16" s="13">
        <f>SUM(B11:B15)</f>
        <v>10607.09</v>
      </c>
      <c r="C16" s="25"/>
      <c r="D16" s="26"/>
      <c r="E16" s="27"/>
    </row>
    <row r="17" customHeight="1" spans="1:5">
      <c r="A17" s="28" t="s">
        <v>41</v>
      </c>
      <c r="B17" s="28"/>
      <c r="C17" s="28"/>
      <c r="D17" s="28"/>
      <c r="E17" s="28"/>
    </row>
  </sheetData>
  <mergeCells count="10">
    <mergeCell ref="A1:E1"/>
    <mergeCell ref="A8:E8"/>
    <mergeCell ref="C10:E10"/>
    <mergeCell ref="C11:E11"/>
    <mergeCell ref="C12:E12"/>
    <mergeCell ref="C13:E13"/>
    <mergeCell ref="C14:E14"/>
    <mergeCell ref="C15:E15"/>
    <mergeCell ref="C16:E16"/>
    <mergeCell ref="A17:E17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G15" sqref="G15"/>
    </sheetView>
  </sheetViews>
  <sheetFormatPr defaultColWidth="16.25" defaultRowHeight="38.1" customHeight="1" outlineLevelCol="5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42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>B4-C4</f>
        <v>207087.75</v>
      </c>
      <c r="E4" s="3">
        <v>6</v>
      </c>
      <c r="F4" s="5"/>
    </row>
    <row r="5" customHeight="1" spans="1:6">
      <c r="A5" s="4">
        <v>43497</v>
      </c>
      <c r="B5" s="3">
        <v>21700</v>
      </c>
      <c r="C5" s="3">
        <v>4608.6</v>
      </c>
      <c r="D5" s="3">
        <f>B5-C5</f>
        <v>17091.4</v>
      </c>
      <c r="E5" s="3">
        <v>1</v>
      </c>
      <c r="F5" s="5"/>
    </row>
    <row r="6" customHeight="1" spans="1:6">
      <c r="A6" s="4">
        <v>43525</v>
      </c>
      <c r="B6" s="3">
        <v>20686.05</v>
      </c>
      <c r="C6" s="3">
        <v>10607.09</v>
      </c>
      <c r="D6" s="3">
        <f>B6-C6</f>
        <v>10078.96</v>
      </c>
      <c r="E6" s="3">
        <v>3</v>
      </c>
      <c r="F6" s="5"/>
    </row>
    <row r="7" customHeight="1" spans="1:6">
      <c r="A7" s="4">
        <v>43556</v>
      </c>
      <c r="B7" s="6">
        <v>17500</v>
      </c>
      <c r="C7" s="6">
        <v>5758.1</v>
      </c>
      <c r="D7" s="3">
        <f>B7-C7</f>
        <v>11741.9</v>
      </c>
      <c r="E7" s="6">
        <v>3</v>
      </c>
      <c r="F7" s="5"/>
    </row>
    <row r="8" ht="30" customHeight="1" spans="1:5">
      <c r="A8" s="6" t="s">
        <v>7</v>
      </c>
      <c r="B8" s="6">
        <f>SUM(B4:B7)</f>
        <v>317002.39</v>
      </c>
      <c r="C8" s="6">
        <f>SUM(C4:C7)</f>
        <v>71002.38</v>
      </c>
      <c r="D8" s="7">
        <f>SUM(D3:D7)</f>
        <v>826436.5</v>
      </c>
      <c r="E8" s="6"/>
    </row>
    <row r="9" ht="69.75" customHeight="1" spans="1:5">
      <c r="A9" s="8" t="s">
        <v>43</v>
      </c>
      <c r="B9" s="8"/>
      <c r="C9" s="8"/>
      <c r="D9" s="8"/>
      <c r="E9" s="8"/>
    </row>
    <row r="10" ht="27.75" customHeight="1" spans="1:5">
      <c r="A10" s="10" t="s">
        <v>9</v>
      </c>
      <c r="B10" s="11"/>
      <c r="C10" s="11"/>
      <c r="D10" s="11"/>
      <c r="E10" s="11"/>
    </row>
    <row r="11" customHeight="1" spans="1:6">
      <c r="A11" s="12" t="s">
        <v>44</v>
      </c>
      <c r="B11" s="12" t="s">
        <v>45</v>
      </c>
      <c r="C11" s="12" t="s">
        <v>46</v>
      </c>
      <c r="D11" s="12" t="s">
        <v>12</v>
      </c>
      <c r="E11" s="12"/>
      <c r="F11" s="12"/>
    </row>
    <row r="12" ht="37.5" customHeight="1" spans="1:6">
      <c r="A12" s="13" t="s">
        <v>13</v>
      </c>
      <c r="B12" s="13">
        <v>11</v>
      </c>
      <c r="C12" s="13">
        <v>1.1</v>
      </c>
      <c r="D12" s="22" t="s">
        <v>47</v>
      </c>
      <c r="E12" s="23"/>
      <c r="F12" s="21"/>
    </row>
    <row r="13" ht="38.25" customHeight="1" spans="1:6">
      <c r="A13" s="13" t="s">
        <v>48</v>
      </c>
      <c r="B13" s="13">
        <v>243</v>
      </c>
      <c r="C13" s="13">
        <v>0</v>
      </c>
      <c r="D13" s="22" t="s">
        <v>49</v>
      </c>
      <c r="E13" s="23"/>
      <c r="F13" s="21"/>
    </row>
    <row r="14" ht="38.25" customHeight="1" spans="1:6">
      <c r="A14" s="13" t="s">
        <v>19</v>
      </c>
      <c r="B14" s="13">
        <v>4000</v>
      </c>
      <c r="C14" s="13">
        <v>0</v>
      </c>
      <c r="D14" s="22" t="s">
        <v>50</v>
      </c>
      <c r="E14" s="23"/>
      <c r="F14" s="21"/>
    </row>
    <row r="15" ht="33.75" customHeight="1" spans="1:6">
      <c r="A15" s="13" t="s">
        <v>51</v>
      </c>
      <c r="B15" s="13">
        <v>458</v>
      </c>
      <c r="C15" s="13">
        <v>0</v>
      </c>
      <c r="D15" s="22" t="s">
        <v>52</v>
      </c>
      <c r="E15" s="23"/>
      <c r="F15" s="21"/>
    </row>
    <row r="16" ht="33.75" customHeight="1" spans="1:6">
      <c r="A16" s="13" t="s">
        <v>21</v>
      </c>
      <c r="B16" s="13">
        <v>0</v>
      </c>
      <c r="C16" s="13">
        <v>1000</v>
      </c>
      <c r="D16" s="22" t="s">
        <v>53</v>
      </c>
      <c r="E16" s="23"/>
      <c r="F16" s="21"/>
    </row>
    <row r="17" ht="33.75" customHeight="1" spans="1:6">
      <c r="A17" s="13" t="s">
        <v>23</v>
      </c>
      <c r="B17" s="13">
        <v>0</v>
      </c>
      <c r="C17" s="13">
        <v>45</v>
      </c>
      <c r="D17" s="22" t="s">
        <v>54</v>
      </c>
      <c r="E17" s="23"/>
      <c r="F17" s="21"/>
    </row>
    <row r="18" customHeight="1" spans="1:6">
      <c r="A18" s="24" t="s">
        <v>7</v>
      </c>
      <c r="B18" s="24">
        <f>SUM(B12:B17)</f>
        <v>4712</v>
      </c>
      <c r="C18" s="13">
        <f>SUM(C12:C17)</f>
        <v>1046.1</v>
      </c>
      <c r="D18" s="25"/>
      <c r="E18" s="26"/>
      <c r="F18" s="27"/>
    </row>
    <row r="19" customHeight="1" spans="1:5">
      <c r="A19" s="28" t="s">
        <v>41</v>
      </c>
      <c r="B19" s="28"/>
      <c r="C19" s="28"/>
      <c r="D19" s="28"/>
      <c r="E19" s="28"/>
    </row>
  </sheetData>
  <mergeCells count="11">
    <mergeCell ref="A1:E1"/>
    <mergeCell ref="A9:E9"/>
    <mergeCell ref="D11:F11"/>
    <mergeCell ref="D12:F12"/>
    <mergeCell ref="D13:F13"/>
    <mergeCell ref="D14:E14"/>
    <mergeCell ref="D15:F15"/>
    <mergeCell ref="D16:E16"/>
    <mergeCell ref="D17:E17"/>
    <mergeCell ref="D18:F18"/>
    <mergeCell ref="A19:E19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15" sqref="D15:E15"/>
    </sheetView>
  </sheetViews>
  <sheetFormatPr defaultColWidth="16.25" defaultRowHeight="38.1" customHeight="1" outlineLevelCol="6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55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>B4-C4</f>
        <v>207087.75</v>
      </c>
      <c r="E4" s="3">
        <v>6</v>
      </c>
      <c r="F4" s="5"/>
    </row>
    <row r="5" ht="31.5" customHeight="1" spans="1:6">
      <c r="A5" s="4">
        <v>43497</v>
      </c>
      <c r="B5" s="3">
        <v>21700</v>
      </c>
      <c r="C5" s="3">
        <v>4608.6</v>
      </c>
      <c r="D5" s="3">
        <f>B5-C5</f>
        <v>17091.4</v>
      </c>
      <c r="E5" s="3">
        <v>1</v>
      </c>
      <c r="F5" s="5"/>
    </row>
    <row r="6" customHeight="1" spans="1:6">
      <c r="A6" s="4">
        <v>43525</v>
      </c>
      <c r="B6" s="3">
        <v>20686.05</v>
      </c>
      <c r="C6" s="3">
        <v>10607.09</v>
      </c>
      <c r="D6" s="3">
        <f>B6-C6</f>
        <v>10078.96</v>
      </c>
      <c r="E6" s="3">
        <v>3</v>
      </c>
      <c r="F6" s="5"/>
    </row>
    <row r="7" customHeight="1" spans="1:6">
      <c r="A7" s="4">
        <v>43556</v>
      </c>
      <c r="B7" s="6">
        <v>17500</v>
      </c>
      <c r="C7" s="6">
        <v>5758.1</v>
      </c>
      <c r="D7" s="3">
        <f>B7-C7</f>
        <v>11741.9</v>
      </c>
      <c r="E7" s="6">
        <v>3</v>
      </c>
      <c r="F7" s="5"/>
    </row>
    <row r="8" customHeight="1" spans="1:7">
      <c r="A8" s="4">
        <v>43586</v>
      </c>
      <c r="B8" s="6">
        <v>40980.86</v>
      </c>
      <c r="C8" s="6">
        <v>167408.2</v>
      </c>
      <c r="D8" s="3">
        <f>B8-C8</f>
        <v>-126427.34</v>
      </c>
      <c r="E8" s="6">
        <v>13</v>
      </c>
      <c r="F8" s="5"/>
      <c r="G8" s="5"/>
    </row>
    <row r="9" ht="30" customHeight="1" spans="1:5">
      <c r="A9" s="6" t="s">
        <v>7</v>
      </c>
      <c r="B9" s="6">
        <f>SUM(B4:B8)</f>
        <v>357983.25</v>
      </c>
      <c r="C9" s="6">
        <f>SUM(C4:C8)</f>
        <v>238410.58</v>
      </c>
      <c r="D9" s="7">
        <f>SUM(D3:D8)</f>
        <v>700009.16</v>
      </c>
      <c r="E9" s="6"/>
    </row>
    <row r="10" ht="69.75" customHeight="1" spans="1:7">
      <c r="A10" s="8" t="s">
        <v>56</v>
      </c>
      <c r="B10" s="8"/>
      <c r="C10" s="8"/>
      <c r="D10" s="8"/>
      <c r="E10" s="8"/>
      <c r="G10" s="9"/>
    </row>
    <row r="11" ht="27.75" customHeight="1" spans="1:5">
      <c r="A11" s="10" t="s">
        <v>9</v>
      </c>
      <c r="B11" s="11"/>
      <c r="C11" s="11"/>
      <c r="D11" s="11"/>
      <c r="E11" s="11"/>
    </row>
    <row r="12" customHeight="1" spans="1:6">
      <c r="A12" s="12" t="s">
        <v>44</v>
      </c>
      <c r="B12" s="12" t="s">
        <v>45</v>
      </c>
      <c r="C12" s="12" t="s">
        <v>46</v>
      </c>
      <c r="D12" s="12" t="s">
        <v>12</v>
      </c>
      <c r="E12" s="12"/>
      <c r="F12" s="12"/>
    </row>
    <row r="13" ht="37.5" customHeight="1" spans="1:6">
      <c r="A13" s="13" t="s">
        <v>13</v>
      </c>
      <c r="B13" s="13">
        <v>9</v>
      </c>
      <c r="C13" s="13">
        <v>33</v>
      </c>
      <c r="D13" s="22" t="s">
        <v>57</v>
      </c>
      <c r="E13" s="23"/>
      <c r="F13" s="21"/>
    </row>
    <row r="14" ht="72.75" customHeight="1" spans="1:6">
      <c r="A14" s="13" t="s">
        <v>58</v>
      </c>
      <c r="B14" s="13" t="s">
        <v>59</v>
      </c>
      <c r="C14" s="13">
        <v>901</v>
      </c>
      <c r="D14" s="31" t="s">
        <v>60</v>
      </c>
      <c r="E14" s="32"/>
      <c r="F14" s="33"/>
    </row>
    <row r="15" ht="38.25" customHeight="1" spans="1:6">
      <c r="A15" s="17" t="s">
        <v>61</v>
      </c>
      <c r="B15" s="13" t="s">
        <v>59</v>
      </c>
      <c r="C15" s="13">
        <v>2281.8</v>
      </c>
      <c r="D15" s="22" t="s">
        <v>62</v>
      </c>
      <c r="E15" s="23"/>
      <c r="F15" s="21"/>
    </row>
    <row r="16" ht="61.5" customHeight="1" spans="1:6">
      <c r="A16" s="17" t="s">
        <v>23</v>
      </c>
      <c r="B16" s="13" t="s">
        <v>59</v>
      </c>
      <c r="C16" s="13">
        <v>435.4</v>
      </c>
      <c r="D16" s="22" t="s">
        <v>63</v>
      </c>
      <c r="E16" s="23"/>
      <c r="F16" s="21"/>
    </row>
    <row r="17" ht="97.5" customHeight="1" spans="1:6">
      <c r="A17" s="17" t="s">
        <v>21</v>
      </c>
      <c r="B17" s="13">
        <v>150000</v>
      </c>
      <c r="C17" s="13">
        <v>1000</v>
      </c>
      <c r="D17" s="22" t="s">
        <v>64</v>
      </c>
      <c r="E17" s="23"/>
      <c r="F17" s="21"/>
    </row>
    <row r="18" ht="61.5" customHeight="1" spans="1:6">
      <c r="A18" s="17" t="s">
        <v>13</v>
      </c>
      <c r="B18" s="13">
        <v>8748</v>
      </c>
      <c r="C18" s="13" t="s">
        <v>59</v>
      </c>
      <c r="D18" s="22" t="s">
        <v>65</v>
      </c>
      <c r="E18" s="23"/>
      <c r="F18" s="21"/>
    </row>
    <row r="19" ht="38.25" customHeight="1" spans="1:6">
      <c r="A19" s="17" t="s">
        <v>19</v>
      </c>
      <c r="B19" s="13">
        <v>4000</v>
      </c>
      <c r="C19" s="13" t="s">
        <v>59</v>
      </c>
      <c r="D19" s="22" t="s">
        <v>66</v>
      </c>
      <c r="E19" s="23"/>
      <c r="F19" s="21"/>
    </row>
    <row r="20" customHeight="1" spans="1:6">
      <c r="A20" s="24" t="s">
        <v>7</v>
      </c>
      <c r="B20" s="24">
        <f>SUM(B13:B19)</f>
        <v>162757</v>
      </c>
      <c r="C20" s="13">
        <f>SUM(C13:C19)</f>
        <v>4651.2</v>
      </c>
      <c r="D20" s="25"/>
      <c r="E20" s="26"/>
      <c r="F20" s="27"/>
    </row>
    <row r="21" customHeight="1" spans="1:5">
      <c r="A21" s="28" t="s">
        <v>41</v>
      </c>
      <c r="B21" s="28"/>
      <c r="C21" s="28"/>
      <c r="D21" s="28"/>
      <c r="E21" s="28"/>
    </row>
  </sheetData>
  <mergeCells count="12">
    <mergeCell ref="A1:E1"/>
    <mergeCell ref="A10:E10"/>
    <mergeCell ref="D12:F12"/>
    <mergeCell ref="D13:F13"/>
    <mergeCell ref="D14:F14"/>
    <mergeCell ref="D15:E15"/>
    <mergeCell ref="D16:E16"/>
    <mergeCell ref="D17:E17"/>
    <mergeCell ref="D18:E18"/>
    <mergeCell ref="D19:E19"/>
    <mergeCell ref="D20:F20"/>
    <mergeCell ref="A21:E2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10" sqref="D10"/>
    </sheetView>
  </sheetViews>
  <sheetFormatPr defaultColWidth="16.25" defaultRowHeight="38.1" customHeight="1" outlineLevelCol="6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67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 t="shared" ref="D4:D9" si="0">B4-C4</f>
        <v>207087.75</v>
      </c>
      <c r="E4" s="3">
        <v>6</v>
      </c>
      <c r="F4" s="5"/>
    </row>
    <row r="5" ht="31.5" customHeight="1" spans="1:6">
      <c r="A5" s="4">
        <v>43497</v>
      </c>
      <c r="B5" s="3">
        <v>21700</v>
      </c>
      <c r="C5" s="3">
        <v>4608.6</v>
      </c>
      <c r="D5" s="3">
        <f t="shared" si="0"/>
        <v>17091.4</v>
      </c>
      <c r="E5" s="3">
        <v>1</v>
      </c>
      <c r="F5" s="5"/>
    </row>
    <row r="6" customHeight="1" spans="1:6">
      <c r="A6" s="4">
        <v>43525</v>
      </c>
      <c r="B6" s="3">
        <v>20686.05</v>
      </c>
      <c r="C6" s="3">
        <v>10607.09</v>
      </c>
      <c r="D6" s="3">
        <f t="shared" si="0"/>
        <v>10078.96</v>
      </c>
      <c r="E6" s="3">
        <v>3</v>
      </c>
      <c r="F6" s="5"/>
    </row>
    <row r="7" customHeight="1" spans="1:6">
      <c r="A7" s="4">
        <v>43556</v>
      </c>
      <c r="B7" s="6">
        <v>17500</v>
      </c>
      <c r="C7" s="6">
        <v>5758.1</v>
      </c>
      <c r="D7" s="3">
        <f t="shared" si="0"/>
        <v>11741.9</v>
      </c>
      <c r="E7" s="6">
        <v>3</v>
      </c>
      <c r="F7" s="5"/>
    </row>
    <row r="8" customHeight="1" spans="1:7">
      <c r="A8" s="4">
        <v>43586</v>
      </c>
      <c r="B8" s="6">
        <v>40980.86</v>
      </c>
      <c r="C8" s="6">
        <v>167408.2</v>
      </c>
      <c r="D8" s="3">
        <f t="shared" si="0"/>
        <v>-126427.34</v>
      </c>
      <c r="E8" s="6">
        <v>13</v>
      </c>
      <c r="F8" s="5"/>
      <c r="G8" s="5"/>
    </row>
    <row r="9" customHeight="1" spans="1:7">
      <c r="A9" s="4">
        <v>43617</v>
      </c>
      <c r="B9" s="6">
        <v>13358.22</v>
      </c>
      <c r="C9" s="6">
        <v>32899</v>
      </c>
      <c r="D9" s="3">
        <f t="shared" si="0"/>
        <v>-19540.78</v>
      </c>
      <c r="E9" s="6">
        <v>3</v>
      </c>
      <c r="F9" s="5"/>
      <c r="G9" s="5"/>
    </row>
    <row r="10" ht="30" customHeight="1" spans="1:5">
      <c r="A10" s="6" t="s">
        <v>7</v>
      </c>
      <c r="B10" s="6">
        <f>SUM(B4:B9)</f>
        <v>371341.47</v>
      </c>
      <c r="C10" s="6">
        <f>SUM(C4:C9)</f>
        <v>271309.58</v>
      </c>
      <c r="D10" s="7">
        <f>SUM(D3:D9)-43196.47-9973.25</f>
        <v>627298.66</v>
      </c>
      <c r="E10" s="6"/>
    </row>
    <row r="11" ht="79" customHeight="1" spans="1:7">
      <c r="A11" s="8" t="s">
        <v>68</v>
      </c>
      <c r="B11" s="8"/>
      <c r="C11" s="8"/>
      <c r="D11" s="8"/>
      <c r="E11" s="8"/>
      <c r="G11" s="9"/>
    </row>
    <row r="12" ht="27.75" customHeight="1" spans="1:5">
      <c r="A12" s="10" t="s">
        <v>9</v>
      </c>
      <c r="B12" s="11"/>
      <c r="C12" s="11"/>
      <c r="D12" s="11"/>
      <c r="E12" s="11"/>
    </row>
    <row r="13" customHeight="1" spans="1:6">
      <c r="A13" s="12" t="s">
        <v>44</v>
      </c>
      <c r="B13" s="12" t="s">
        <v>45</v>
      </c>
      <c r="C13" s="12" t="s">
        <v>46</v>
      </c>
      <c r="D13" s="12" t="s">
        <v>12</v>
      </c>
      <c r="E13" s="12"/>
      <c r="F13" s="12"/>
    </row>
    <row r="14" ht="75" customHeight="1" spans="1:6">
      <c r="A14" s="13" t="s">
        <v>23</v>
      </c>
      <c r="B14" s="13" t="s">
        <v>59</v>
      </c>
      <c r="C14" s="13">
        <v>4218</v>
      </c>
      <c r="D14" s="22" t="s">
        <v>69</v>
      </c>
      <c r="E14" s="23"/>
      <c r="F14" s="21"/>
    </row>
    <row r="15" ht="63" customHeight="1" spans="1:6">
      <c r="A15" s="13" t="s">
        <v>13</v>
      </c>
      <c r="B15" s="13">
        <v>23</v>
      </c>
      <c r="C15" s="13" t="s">
        <v>59</v>
      </c>
      <c r="D15" s="18" t="s">
        <v>70</v>
      </c>
      <c r="E15" s="19"/>
      <c r="F15" s="20"/>
    </row>
    <row r="16" ht="38.25" customHeight="1" spans="1:6">
      <c r="A16" s="17" t="s">
        <v>21</v>
      </c>
      <c r="B16" s="13">
        <v>17452</v>
      </c>
      <c r="C16" s="13" t="s">
        <v>59</v>
      </c>
      <c r="D16" s="22" t="s">
        <v>71</v>
      </c>
      <c r="E16" s="23"/>
      <c r="F16" s="21"/>
    </row>
    <row r="17" ht="46" customHeight="1" spans="1:6">
      <c r="A17" s="17" t="s">
        <v>72</v>
      </c>
      <c r="B17" s="13">
        <v>1206</v>
      </c>
      <c r="C17" s="13" t="s">
        <v>59</v>
      </c>
      <c r="D17" s="22" t="s">
        <v>73</v>
      </c>
      <c r="E17" s="23"/>
      <c r="F17" s="21"/>
    </row>
    <row r="18" ht="47" customHeight="1" spans="1:6">
      <c r="A18" s="17" t="s">
        <v>21</v>
      </c>
      <c r="B18" s="13">
        <v>5000</v>
      </c>
      <c r="C18" s="13">
        <v>1000</v>
      </c>
      <c r="D18" s="22" t="s">
        <v>74</v>
      </c>
      <c r="E18" s="23"/>
      <c r="F18" s="21"/>
    </row>
    <row r="19" ht="38.25" customHeight="1" spans="1:6">
      <c r="A19" s="17" t="s">
        <v>19</v>
      </c>
      <c r="B19" s="13">
        <v>4000</v>
      </c>
      <c r="C19" s="13" t="s">
        <v>59</v>
      </c>
      <c r="D19" s="22" t="s">
        <v>75</v>
      </c>
      <c r="E19" s="23"/>
      <c r="F19" s="21"/>
    </row>
    <row r="20" customHeight="1" spans="1:6">
      <c r="A20" s="24" t="s">
        <v>7</v>
      </c>
      <c r="B20" s="24">
        <f>SUM(B14:B19)</f>
        <v>27681</v>
      </c>
      <c r="C20" s="13">
        <f>SUM(C14:C19)</f>
        <v>5218</v>
      </c>
      <c r="D20" s="25"/>
      <c r="E20" s="26"/>
      <c r="F20" s="27"/>
    </row>
    <row r="21" customHeight="1" spans="1:5">
      <c r="A21" s="28" t="s">
        <v>41</v>
      </c>
      <c r="B21" s="28"/>
      <c r="C21" s="28"/>
      <c r="D21" s="28"/>
      <c r="E21" s="28"/>
    </row>
  </sheetData>
  <mergeCells count="11">
    <mergeCell ref="A1:E1"/>
    <mergeCell ref="A11:E11"/>
    <mergeCell ref="D13:F13"/>
    <mergeCell ref="D14:F14"/>
    <mergeCell ref="D15:F15"/>
    <mergeCell ref="D16:E16"/>
    <mergeCell ref="D17:E17"/>
    <mergeCell ref="D18:E18"/>
    <mergeCell ref="D19:E19"/>
    <mergeCell ref="D20:F20"/>
    <mergeCell ref="A21:E2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7" workbookViewId="0">
      <selection activeCell="D11" sqref="D11"/>
    </sheetView>
  </sheetViews>
  <sheetFormatPr defaultColWidth="16.25" defaultRowHeight="38.1" customHeight="1" outlineLevelCol="6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76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 t="shared" ref="D4:D10" si="0">B4-C4</f>
        <v>207087.75</v>
      </c>
      <c r="E4" s="3">
        <v>6</v>
      </c>
      <c r="F4" s="5"/>
    </row>
    <row r="5" ht="31.5" customHeight="1" spans="1:6">
      <c r="A5" s="4">
        <v>43497</v>
      </c>
      <c r="B5" s="3">
        <v>21700</v>
      </c>
      <c r="C5" s="3">
        <v>4608.6</v>
      </c>
      <c r="D5" s="3">
        <f t="shared" si="0"/>
        <v>17091.4</v>
      </c>
      <c r="E5" s="3">
        <v>1</v>
      </c>
      <c r="F5" s="5"/>
    </row>
    <row r="6" customHeight="1" spans="1:6">
      <c r="A6" s="4">
        <v>43525</v>
      </c>
      <c r="B6" s="3">
        <v>20686.05</v>
      </c>
      <c r="C6" s="3">
        <v>10607.09</v>
      </c>
      <c r="D6" s="3">
        <f t="shared" si="0"/>
        <v>10078.96</v>
      </c>
      <c r="E6" s="3">
        <v>3</v>
      </c>
      <c r="F6" s="5"/>
    </row>
    <row r="7" customHeight="1" spans="1:6">
      <c r="A7" s="4">
        <v>43556</v>
      </c>
      <c r="B7" s="6">
        <v>17500</v>
      </c>
      <c r="C7" s="6">
        <v>5758.1</v>
      </c>
      <c r="D7" s="3">
        <f t="shared" si="0"/>
        <v>11741.9</v>
      </c>
      <c r="E7" s="6">
        <v>3</v>
      </c>
      <c r="F7" s="5"/>
    </row>
    <row r="8" customHeight="1" spans="1:7">
      <c r="A8" s="4">
        <v>43586</v>
      </c>
      <c r="B8" s="6">
        <v>40980.86</v>
      </c>
      <c r="C8" s="6">
        <v>167408.2</v>
      </c>
      <c r="D8" s="3">
        <f t="shared" si="0"/>
        <v>-126427.34</v>
      </c>
      <c r="E8" s="6">
        <v>13</v>
      </c>
      <c r="F8" s="5"/>
      <c r="G8" s="5"/>
    </row>
    <row r="9" customHeight="1" spans="1:7">
      <c r="A9" s="4">
        <v>43617</v>
      </c>
      <c r="B9" s="6">
        <v>13358.22</v>
      </c>
      <c r="C9" s="6">
        <v>32899</v>
      </c>
      <c r="D9" s="3">
        <f t="shared" si="0"/>
        <v>-19540.78</v>
      </c>
      <c r="E9" s="6">
        <v>3</v>
      </c>
      <c r="F9" s="5"/>
      <c r="G9" s="5"/>
    </row>
    <row r="10" customHeight="1" spans="1:7">
      <c r="A10" s="4">
        <v>43647</v>
      </c>
      <c r="B10" s="3">
        <v>38411</v>
      </c>
      <c r="C10" s="3">
        <v>3475.6</v>
      </c>
      <c r="D10" s="3">
        <f t="shared" si="0"/>
        <v>34935.4</v>
      </c>
      <c r="E10" s="3"/>
      <c r="F10" s="5"/>
      <c r="G10" s="5"/>
    </row>
    <row r="11" ht="30" customHeight="1" spans="1:5">
      <c r="A11" s="6" t="s">
        <v>7</v>
      </c>
      <c r="B11" s="6">
        <f>SUM(B4:B10)</f>
        <v>409752.47</v>
      </c>
      <c r="C11" s="6">
        <f>SUM(C4:C10)</f>
        <v>274785.18</v>
      </c>
      <c r="D11" s="7">
        <f>SUM(D3:D10)-43196.47-9973.25</f>
        <v>662234.06</v>
      </c>
      <c r="E11" s="6"/>
    </row>
    <row r="12" ht="79" customHeight="1" spans="1:7">
      <c r="A12" s="8" t="s">
        <v>77</v>
      </c>
      <c r="B12" s="8"/>
      <c r="C12" s="8"/>
      <c r="D12" s="8"/>
      <c r="E12" s="8"/>
      <c r="G12" s="9"/>
    </row>
    <row r="13" ht="27.75" customHeight="1" spans="1:5">
      <c r="A13" s="10" t="s">
        <v>9</v>
      </c>
      <c r="B13" s="11"/>
      <c r="C13" s="11"/>
      <c r="D13" s="11"/>
      <c r="E13" s="11"/>
    </row>
    <row r="14" customHeight="1" spans="1:6">
      <c r="A14" s="12" t="s">
        <v>44</v>
      </c>
      <c r="B14" s="12" t="s">
        <v>45</v>
      </c>
      <c r="C14" s="12" t="s">
        <v>46</v>
      </c>
      <c r="D14" s="12" t="s">
        <v>12</v>
      </c>
      <c r="E14" s="12"/>
      <c r="F14" s="12"/>
    </row>
    <row r="15" ht="36" customHeight="1" spans="1:6">
      <c r="A15" s="13" t="s">
        <v>13</v>
      </c>
      <c r="B15" s="13">
        <v>5</v>
      </c>
      <c r="C15" s="13">
        <v>26</v>
      </c>
      <c r="D15" s="22" t="s">
        <v>78</v>
      </c>
      <c r="E15" s="23"/>
      <c r="F15" s="21"/>
    </row>
    <row r="16" ht="66" customHeight="1" spans="1:6">
      <c r="A16" s="17" t="s">
        <v>23</v>
      </c>
      <c r="B16" s="13" t="s">
        <v>59</v>
      </c>
      <c r="C16" s="13">
        <v>1475</v>
      </c>
      <c r="D16" s="22" t="s">
        <v>79</v>
      </c>
      <c r="E16" s="23"/>
      <c r="F16" s="21"/>
    </row>
    <row r="17" ht="38.25" customHeight="1" spans="1:6">
      <c r="A17" s="17" t="s">
        <v>80</v>
      </c>
      <c r="B17" s="13" t="s">
        <v>59</v>
      </c>
      <c r="C17" s="13">
        <v>770</v>
      </c>
      <c r="D17" s="22" t="s">
        <v>59</v>
      </c>
      <c r="E17" s="23"/>
      <c r="F17" s="21"/>
    </row>
    <row r="18" ht="38.25" customHeight="1" spans="1:6">
      <c r="A18" s="17" t="s">
        <v>21</v>
      </c>
      <c r="B18" s="13" t="s">
        <v>59</v>
      </c>
      <c r="C18" s="13">
        <v>1000</v>
      </c>
      <c r="D18" s="22" t="s">
        <v>81</v>
      </c>
      <c r="E18" s="23"/>
      <c r="F18" s="21"/>
    </row>
    <row r="19" ht="38.25" customHeight="1" spans="1:6">
      <c r="A19" s="17" t="s">
        <v>25</v>
      </c>
      <c r="B19" s="13" t="s">
        <v>59</v>
      </c>
      <c r="C19" s="13">
        <v>199.6</v>
      </c>
      <c r="D19" s="22" t="s">
        <v>82</v>
      </c>
      <c r="E19" s="23"/>
      <c r="F19" s="21"/>
    </row>
    <row r="20" ht="38.25" customHeight="1" spans="1:6">
      <c r="A20" s="17" t="s">
        <v>83</v>
      </c>
      <c r="B20" s="13" t="s">
        <v>59</v>
      </c>
      <c r="C20" s="13" t="s">
        <v>59</v>
      </c>
      <c r="D20" s="29" t="s">
        <v>84</v>
      </c>
      <c r="E20" s="30"/>
      <c r="F20" s="21"/>
    </row>
    <row r="21" customHeight="1" spans="1:6">
      <c r="A21" s="24" t="s">
        <v>7</v>
      </c>
      <c r="B21" s="24">
        <f>SUM(B15:B20)</f>
        <v>5</v>
      </c>
      <c r="C21" s="13">
        <f>SUM(C15:C20)</f>
        <v>3470.6</v>
      </c>
      <c r="D21" s="25" t="s">
        <v>85</v>
      </c>
      <c r="E21" s="26"/>
      <c r="F21" s="27"/>
    </row>
    <row r="22" customHeight="1" spans="1:5">
      <c r="A22" s="28" t="s">
        <v>41</v>
      </c>
      <c r="B22" s="28"/>
      <c r="C22" s="28"/>
      <c r="D22" s="28"/>
      <c r="E22" s="28"/>
    </row>
  </sheetData>
  <mergeCells count="11">
    <mergeCell ref="A1:E1"/>
    <mergeCell ref="A12:E12"/>
    <mergeCell ref="D14:F14"/>
    <mergeCell ref="D15:F15"/>
    <mergeCell ref="D16:E16"/>
    <mergeCell ref="D17:E17"/>
    <mergeCell ref="D18:E18"/>
    <mergeCell ref="D19:E19"/>
    <mergeCell ref="D20:E20"/>
    <mergeCell ref="D21:F21"/>
    <mergeCell ref="A22:E22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11" sqref="H11"/>
    </sheetView>
  </sheetViews>
  <sheetFormatPr defaultColWidth="16.25" defaultRowHeight="38.1" customHeight="1" outlineLevelCol="6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86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 t="shared" ref="D4:D11" si="0">B4-C4</f>
        <v>207087.75</v>
      </c>
      <c r="E4" s="3">
        <v>6</v>
      </c>
      <c r="F4" s="5"/>
    </row>
    <row r="5" ht="31.5" customHeight="1" spans="1:6">
      <c r="A5" s="4">
        <v>43497</v>
      </c>
      <c r="B5" s="3">
        <v>21700</v>
      </c>
      <c r="C5" s="3">
        <v>4608.6</v>
      </c>
      <c r="D5" s="3">
        <f t="shared" si="0"/>
        <v>17091.4</v>
      </c>
      <c r="E5" s="3">
        <v>1</v>
      </c>
      <c r="F5" s="5"/>
    </row>
    <row r="6" customHeight="1" spans="1:6">
      <c r="A6" s="4">
        <v>43525</v>
      </c>
      <c r="B6" s="3">
        <v>20686.05</v>
      </c>
      <c r="C6" s="3">
        <v>10607.09</v>
      </c>
      <c r="D6" s="3">
        <f t="shared" si="0"/>
        <v>10078.96</v>
      </c>
      <c r="E6" s="3">
        <v>3</v>
      </c>
      <c r="F6" s="5"/>
    </row>
    <row r="7" customHeight="1" spans="1:6">
      <c r="A7" s="4">
        <v>43556</v>
      </c>
      <c r="B7" s="6">
        <v>17500</v>
      </c>
      <c r="C7" s="6">
        <v>5758.1</v>
      </c>
      <c r="D7" s="3">
        <f t="shared" si="0"/>
        <v>11741.9</v>
      </c>
      <c r="E7" s="6">
        <v>3</v>
      </c>
      <c r="F7" s="5"/>
    </row>
    <row r="8" customHeight="1" spans="1:7">
      <c r="A8" s="4">
        <v>43586</v>
      </c>
      <c r="B8" s="6">
        <v>40980.86</v>
      </c>
      <c r="C8" s="6">
        <v>167408.2</v>
      </c>
      <c r="D8" s="3">
        <f t="shared" si="0"/>
        <v>-126427.34</v>
      </c>
      <c r="E8" s="6">
        <v>13</v>
      </c>
      <c r="F8" s="5"/>
      <c r="G8" s="5"/>
    </row>
    <row r="9" customHeight="1" spans="1:7">
      <c r="A9" s="4">
        <v>43617</v>
      </c>
      <c r="B9" s="6">
        <v>13358.22</v>
      </c>
      <c r="C9" s="6">
        <v>32899</v>
      </c>
      <c r="D9" s="3">
        <f t="shared" si="0"/>
        <v>-19540.78</v>
      </c>
      <c r="E9" s="6">
        <v>3</v>
      </c>
      <c r="F9" s="5"/>
      <c r="G9" s="5"/>
    </row>
    <row r="10" customHeight="1" spans="1:7">
      <c r="A10" s="4">
        <v>43647</v>
      </c>
      <c r="B10" s="3">
        <v>38411</v>
      </c>
      <c r="C10" s="3">
        <v>3475.6</v>
      </c>
      <c r="D10" s="3">
        <f t="shared" si="0"/>
        <v>34935.4</v>
      </c>
      <c r="E10" s="3"/>
      <c r="F10" s="5"/>
      <c r="G10" s="5"/>
    </row>
    <row r="11" customHeight="1" spans="1:7">
      <c r="A11" s="4">
        <v>43678</v>
      </c>
      <c r="B11" s="3">
        <v>19702.16</v>
      </c>
      <c r="C11" s="3">
        <v>79715.68</v>
      </c>
      <c r="D11" s="3">
        <f t="shared" si="0"/>
        <v>-60013.52</v>
      </c>
      <c r="E11" s="3">
        <v>6</v>
      </c>
      <c r="F11" s="5"/>
      <c r="G11" s="5"/>
    </row>
    <row r="12" ht="30" customHeight="1" spans="1:5">
      <c r="A12" s="6" t="s">
        <v>7</v>
      </c>
      <c r="B12" s="6">
        <f>SUM(B4:B11)</f>
        <v>429454.63</v>
      </c>
      <c r="C12" s="6">
        <f>SUM(C4:C11)</f>
        <v>354500.86</v>
      </c>
      <c r="D12" s="7">
        <f>SUM(D3:D11)-43196.47-9973.25</f>
        <v>602220.54</v>
      </c>
      <c r="E12" s="6"/>
    </row>
    <row r="13" ht="79" customHeight="1" spans="1:7">
      <c r="A13" s="8" t="s">
        <v>87</v>
      </c>
      <c r="B13" s="8"/>
      <c r="C13" s="8"/>
      <c r="D13" s="8"/>
      <c r="E13" s="8"/>
      <c r="G13" s="9"/>
    </row>
    <row r="14" ht="27.75" customHeight="1" spans="1:5">
      <c r="A14" s="10" t="s">
        <v>9</v>
      </c>
      <c r="B14" s="11"/>
      <c r="C14" s="11"/>
      <c r="D14" s="11"/>
      <c r="E14" s="11"/>
    </row>
    <row r="15" customHeight="1" spans="1:6">
      <c r="A15" s="12" t="s">
        <v>44</v>
      </c>
      <c r="B15" s="12" t="s">
        <v>45</v>
      </c>
      <c r="C15" s="12" t="s">
        <v>46</v>
      </c>
      <c r="D15" s="12" t="s">
        <v>12</v>
      </c>
      <c r="E15" s="12"/>
      <c r="F15" s="12"/>
    </row>
    <row r="16" ht="36" customHeight="1" spans="1:6">
      <c r="A16" s="13" t="s">
        <v>88</v>
      </c>
      <c r="B16" s="13">
        <v>8961.39</v>
      </c>
      <c r="C16" s="13" t="s">
        <v>59</v>
      </c>
      <c r="D16" s="22" t="s">
        <v>89</v>
      </c>
      <c r="E16" s="23"/>
      <c r="F16" s="21"/>
    </row>
    <row r="17" ht="45" customHeight="1" spans="1:6">
      <c r="A17" s="17" t="s">
        <v>90</v>
      </c>
      <c r="B17" s="13">
        <v>20000</v>
      </c>
      <c r="C17" s="13" t="s">
        <v>59</v>
      </c>
      <c r="D17" s="18" t="s">
        <v>91</v>
      </c>
      <c r="E17" s="19"/>
      <c r="F17" s="20"/>
    </row>
    <row r="18" ht="38.25" customHeight="1" spans="1:6">
      <c r="A18" s="17" t="s">
        <v>13</v>
      </c>
      <c r="B18" s="13">
        <v>60</v>
      </c>
      <c r="C18" s="13" t="s">
        <v>59</v>
      </c>
      <c r="D18" s="22" t="s">
        <v>92</v>
      </c>
      <c r="E18" s="23"/>
      <c r="F18" s="21"/>
    </row>
    <row r="19" ht="60" customHeight="1" spans="1:6">
      <c r="A19" s="17" t="s">
        <v>21</v>
      </c>
      <c r="B19" s="13">
        <v>32941</v>
      </c>
      <c r="C19" s="13">
        <v>1000</v>
      </c>
      <c r="D19" s="22" t="s">
        <v>93</v>
      </c>
      <c r="E19" s="23"/>
      <c r="F19" s="21"/>
    </row>
    <row r="20" ht="38.25" customHeight="1" spans="1:6">
      <c r="A20" s="17" t="s">
        <v>19</v>
      </c>
      <c r="B20" s="13">
        <v>10827.39</v>
      </c>
      <c r="C20" s="13" t="s">
        <v>59</v>
      </c>
      <c r="D20" s="22" t="s">
        <v>94</v>
      </c>
      <c r="E20" s="23"/>
      <c r="F20" s="21"/>
    </row>
    <row r="21" ht="65" customHeight="1" spans="1:6">
      <c r="A21" s="17" t="s">
        <v>23</v>
      </c>
      <c r="B21" s="13" t="s">
        <v>59</v>
      </c>
      <c r="C21" s="13">
        <v>5425.9</v>
      </c>
      <c r="D21" s="22" t="s">
        <v>95</v>
      </c>
      <c r="E21" s="23"/>
      <c r="F21" s="21"/>
    </row>
    <row r="22" ht="38.25" customHeight="1" spans="1:6">
      <c r="A22" s="17" t="s">
        <v>96</v>
      </c>
      <c r="B22" s="13">
        <v>200</v>
      </c>
      <c r="C22" s="13" t="s">
        <v>59</v>
      </c>
      <c r="D22" s="22" t="s">
        <v>97</v>
      </c>
      <c r="E22" s="23"/>
      <c r="F22" s="21"/>
    </row>
    <row r="23" ht="38.25" customHeight="1" spans="1:6">
      <c r="A23" s="17" t="s">
        <v>98</v>
      </c>
      <c r="B23" s="13" t="s">
        <v>59</v>
      </c>
      <c r="C23" s="13">
        <v>300</v>
      </c>
      <c r="D23" s="22" t="s">
        <v>99</v>
      </c>
      <c r="E23" s="23"/>
      <c r="F23" s="21"/>
    </row>
    <row r="24" customHeight="1" spans="1:6">
      <c r="A24" s="24" t="s">
        <v>7</v>
      </c>
      <c r="B24" s="24">
        <f>SUM(B16:B23)</f>
        <v>72989.78</v>
      </c>
      <c r="C24" s="13">
        <f>SUM(C16:C23)</f>
        <v>6725.9</v>
      </c>
      <c r="D24" s="25"/>
      <c r="E24" s="26"/>
      <c r="F24" s="27"/>
    </row>
    <row r="25" customHeight="1" spans="1:5">
      <c r="A25" s="28" t="s">
        <v>41</v>
      </c>
      <c r="B25" s="28"/>
      <c r="C25" s="28"/>
      <c r="D25" s="28"/>
      <c r="E25" s="28"/>
    </row>
  </sheetData>
  <mergeCells count="13">
    <mergeCell ref="A1:E1"/>
    <mergeCell ref="A13:E13"/>
    <mergeCell ref="D15:F15"/>
    <mergeCell ref="D16:F16"/>
    <mergeCell ref="D17:F17"/>
    <mergeCell ref="D18:E18"/>
    <mergeCell ref="D19:E19"/>
    <mergeCell ref="D20:E20"/>
    <mergeCell ref="D21:E21"/>
    <mergeCell ref="D22:E22"/>
    <mergeCell ref="D23:E23"/>
    <mergeCell ref="D24:F24"/>
    <mergeCell ref="A25:E25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3" workbookViewId="0">
      <selection activeCell="B12" sqref="B12:C12"/>
    </sheetView>
  </sheetViews>
  <sheetFormatPr defaultColWidth="16.25" defaultRowHeight="38.1" customHeight="1" outlineLevelCol="6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100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 t="shared" ref="D4:D12" si="0">B4-C4</f>
        <v>207087.75</v>
      </c>
      <c r="E4" s="3">
        <v>6</v>
      </c>
      <c r="F4" s="5"/>
    </row>
    <row r="5" ht="31.5" customHeight="1" spans="1:6">
      <c r="A5" s="4">
        <v>43497</v>
      </c>
      <c r="B5" s="3">
        <v>21700</v>
      </c>
      <c r="C5" s="3">
        <v>4608.6</v>
      </c>
      <c r="D5" s="3">
        <f t="shared" si="0"/>
        <v>17091.4</v>
      </c>
      <c r="E5" s="3">
        <v>1</v>
      </c>
      <c r="F5" s="5"/>
    </row>
    <row r="6" customHeight="1" spans="1:6">
      <c r="A6" s="4">
        <v>43525</v>
      </c>
      <c r="B6" s="3">
        <v>20686.05</v>
      </c>
      <c r="C6" s="3">
        <v>10607.09</v>
      </c>
      <c r="D6" s="3">
        <f t="shared" si="0"/>
        <v>10078.96</v>
      </c>
      <c r="E6" s="3">
        <v>3</v>
      </c>
      <c r="F6" s="5"/>
    </row>
    <row r="7" customHeight="1" spans="1:6">
      <c r="A7" s="4">
        <v>43556</v>
      </c>
      <c r="B7" s="6">
        <v>17500</v>
      </c>
      <c r="C7" s="6">
        <v>5758.1</v>
      </c>
      <c r="D7" s="3">
        <f t="shared" si="0"/>
        <v>11741.9</v>
      </c>
      <c r="E7" s="6">
        <v>3</v>
      </c>
      <c r="F7" s="5"/>
    </row>
    <row r="8" customHeight="1" spans="1:7">
      <c r="A8" s="4">
        <v>43586</v>
      </c>
      <c r="B8" s="6">
        <v>40980.86</v>
      </c>
      <c r="C8" s="6">
        <v>167408.2</v>
      </c>
      <c r="D8" s="3">
        <f t="shared" si="0"/>
        <v>-126427.34</v>
      </c>
      <c r="E8" s="6">
        <v>13</v>
      </c>
      <c r="F8" s="5"/>
      <c r="G8" s="5"/>
    </row>
    <row r="9" customHeight="1" spans="1:7">
      <c r="A9" s="4">
        <v>43617</v>
      </c>
      <c r="B9" s="6">
        <v>13358.22</v>
      </c>
      <c r="C9" s="6">
        <v>32899</v>
      </c>
      <c r="D9" s="3">
        <f t="shared" si="0"/>
        <v>-19540.78</v>
      </c>
      <c r="E9" s="6">
        <v>3</v>
      </c>
      <c r="F9" s="5"/>
      <c r="G9" s="5"/>
    </row>
    <row r="10" customHeight="1" spans="1:7">
      <c r="A10" s="4">
        <v>43647</v>
      </c>
      <c r="B10" s="3">
        <v>38411</v>
      </c>
      <c r="C10" s="3">
        <v>3475.6</v>
      </c>
      <c r="D10" s="3">
        <f t="shared" si="0"/>
        <v>34935.4</v>
      </c>
      <c r="E10" s="3">
        <v>2</v>
      </c>
      <c r="F10" s="5"/>
      <c r="G10" s="5"/>
    </row>
    <row r="11" customHeight="1" spans="1:7">
      <c r="A11" s="4">
        <v>43678</v>
      </c>
      <c r="B11" s="3">
        <v>19702.16</v>
      </c>
      <c r="C11" s="3">
        <v>79715.68</v>
      </c>
      <c r="D11" s="3">
        <f t="shared" si="0"/>
        <v>-60013.52</v>
      </c>
      <c r="E11" s="3">
        <v>6</v>
      </c>
      <c r="F11" s="5"/>
      <c r="G11" s="5"/>
    </row>
    <row r="12" customHeight="1" spans="1:7">
      <c r="A12" s="4">
        <v>43709</v>
      </c>
      <c r="B12" s="3">
        <f>17278.82</f>
        <v>17278.82</v>
      </c>
      <c r="C12" s="3">
        <f>35019.46</f>
        <v>35019.46</v>
      </c>
      <c r="D12" s="3">
        <f t="shared" si="0"/>
        <v>-17740.64</v>
      </c>
      <c r="E12" s="3">
        <v>5</v>
      </c>
      <c r="F12" s="5"/>
      <c r="G12" s="5"/>
    </row>
    <row r="13" ht="30" customHeight="1" spans="1:5">
      <c r="A13" s="6" t="s">
        <v>7</v>
      </c>
      <c r="B13" s="6">
        <f>SUM(B4:B12)</f>
        <v>446733.45</v>
      </c>
      <c r="C13" s="6">
        <f>SUM(C4:C12)</f>
        <v>389520.32</v>
      </c>
      <c r="D13" s="7">
        <f>SUM(D3:D12)-43196.47-9973.25</f>
        <v>584479.9</v>
      </c>
      <c r="E13" s="6"/>
    </row>
    <row r="14" ht="79" customHeight="1" spans="1:7">
      <c r="A14" s="8" t="s">
        <v>101</v>
      </c>
      <c r="B14" s="8"/>
      <c r="C14" s="8"/>
      <c r="D14" s="8"/>
      <c r="E14" s="8"/>
      <c r="G14" s="9"/>
    </row>
    <row r="15" ht="27.75" customHeight="1" spans="1:5">
      <c r="A15" s="10" t="s">
        <v>9</v>
      </c>
      <c r="B15" s="11"/>
      <c r="C15" s="11"/>
      <c r="D15" s="11"/>
      <c r="E15" s="11"/>
    </row>
    <row r="16" customHeight="1" spans="1:6">
      <c r="A16" s="12" t="s">
        <v>44</v>
      </c>
      <c r="B16" s="12" t="s">
        <v>45</v>
      </c>
      <c r="C16" s="12" t="s">
        <v>46</v>
      </c>
      <c r="D16" s="12" t="s">
        <v>12</v>
      </c>
      <c r="E16" s="12"/>
      <c r="F16" s="12"/>
    </row>
    <row r="17" ht="75" customHeight="1" spans="1:6">
      <c r="A17" s="13" t="s">
        <v>23</v>
      </c>
      <c r="B17" s="13" t="s">
        <v>59</v>
      </c>
      <c r="C17" s="13">
        <v>1355</v>
      </c>
      <c r="D17" s="14" t="s">
        <v>102</v>
      </c>
      <c r="E17" s="15"/>
      <c r="F17" s="16"/>
    </row>
    <row r="18" ht="57" customHeight="1" spans="1:6">
      <c r="A18" s="17" t="s">
        <v>13</v>
      </c>
      <c r="B18" s="13">
        <v>23</v>
      </c>
      <c r="C18" s="13">
        <v>8</v>
      </c>
      <c r="D18" s="18" t="s">
        <v>103</v>
      </c>
      <c r="E18" s="19"/>
      <c r="F18" s="20"/>
    </row>
    <row r="19" ht="99" customHeight="1" spans="1:6">
      <c r="A19" s="17" t="s">
        <v>104</v>
      </c>
      <c r="B19" s="13">
        <v>60</v>
      </c>
      <c r="C19" s="13">
        <v>1345.4</v>
      </c>
      <c r="D19" s="22" t="s">
        <v>105</v>
      </c>
      <c r="E19" s="23"/>
      <c r="F19" s="21"/>
    </row>
    <row r="20" ht="38.25" customHeight="1" spans="1:6">
      <c r="A20" s="17" t="s">
        <v>19</v>
      </c>
      <c r="B20" s="13">
        <v>11228.06</v>
      </c>
      <c r="C20" s="13" t="s">
        <v>59</v>
      </c>
      <c r="D20" s="22" t="s">
        <v>106</v>
      </c>
      <c r="E20" s="23"/>
      <c r="F20" s="21"/>
    </row>
    <row r="21" ht="38.25" customHeight="1" spans="1:6">
      <c r="A21" s="17" t="s">
        <v>21</v>
      </c>
      <c r="B21" s="13">
        <v>20000</v>
      </c>
      <c r="C21" s="13">
        <v>1000</v>
      </c>
      <c r="D21" s="22" t="s">
        <v>107</v>
      </c>
      <c r="E21" s="23"/>
      <c r="F21" s="21"/>
    </row>
    <row r="22" customHeight="1" spans="1:6">
      <c r="A22" s="24" t="s">
        <v>7</v>
      </c>
      <c r="B22" s="24">
        <f>SUM(B17:B21)</f>
        <v>31311.06</v>
      </c>
      <c r="C22" s="13">
        <f>SUM(C17:C21)</f>
        <v>3708.4</v>
      </c>
      <c r="D22" s="25"/>
      <c r="E22" s="26"/>
      <c r="F22" s="27"/>
    </row>
    <row r="23" customHeight="1" spans="1:5">
      <c r="A23" s="28" t="s">
        <v>41</v>
      </c>
      <c r="B23" s="28"/>
      <c r="C23" s="28"/>
      <c r="D23" s="28"/>
      <c r="E23" s="28"/>
    </row>
  </sheetData>
  <mergeCells count="10">
    <mergeCell ref="A1:E1"/>
    <mergeCell ref="A14:E14"/>
    <mergeCell ref="D16:F16"/>
    <mergeCell ref="D17:F17"/>
    <mergeCell ref="D18:F18"/>
    <mergeCell ref="D19:E19"/>
    <mergeCell ref="D20:E20"/>
    <mergeCell ref="D21:E21"/>
    <mergeCell ref="D22:F22"/>
    <mergeCell ref="A23:E2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0" workbookViewId="0">
      <selection activeCell="B12" sqref="B12:C12"/>
    </sheetView>
  </sheetViews>
  <sheetFormatPr defaultColWidth="16.25" defaultRowHeight="38.1" customHeight="1" outlineLevelCol="6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108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3"/>
      <c r="C3" s="3"/>
      <c r="D3" s="3">
        <v>580436.49</v>
      </c>
      <c r="E3" s="3"/>
    </row>
    <row r="4" customHeight="1" spans="1:6">
      <c r="A4" s="4">
        <v>43466</v>
      </c>
      <c r="B4" s="3">
        <v>257116.34</v>
      </c>
      <c r="C4" s="3">
        <v>50028.59</v>
      </c>
      <c r="D4" s="3">
        <f t="shared" ref="D4:D13" si="0">B4-C4</f>
        <v>207087.75</v>
      </c>
      <c r="E4" s="3">
        <v>6</v>
      </c>
      <c r="F4" s="5"/>
    </row>
    <row r="5" ht="31.5" customHeight="1" spans="1:6">
      <c r="A5" s="4">
        <v>43497</v>
      </c>
      <c r="B5" s="3">
        <v>21700</v>
      </c>
      <c r="C5" s="3">
        <v>4608.6</v>
      </c>
      <c r="D5" s="3">
        <f t="shared" si="0"/>
        <v>17091.4</v>
      </c>
      <c r="E5" s="3">
        <v>1</v>
      </c>
      <c r="F5" s="5"/>
    </row>
    <row r="6" customHeight="1" spans="1:6">
      <c r="A6" s="4">
        <v>43525</v>
      </c>
      <c r="B6" s="3">
        <v>20686.05</v>
      </c>
      <c r="C6" s="3">
        <v>10607.09</v>
      </c>
      <c r="D6" s="3">
        <f t="shared" si="0"/>
        <v>10078.96</v>
      </c>
      <c r="E6" s="3">
        <v>3</v>
      </c>
      <c r="F6" s="5"/>
    </row>
    <row r="7" customHeight="1" spans="1:6">
      <c r="A7" s="4">
        <v>43556</v>
      </c>
      <c r="B7" s="6">
        <v>17500</v>
      </c>
      <c r="C7" s="6">
        <v>5758.1</v>
      </c>
      <c r="D7" s="3">
        <f t="shared" si="0"/>
        <v>11741.9</v>
      </c>
      <c r="E7" s="6">
        <v>3</v>
      </c>
      <c r="F7" s="5"/>
    </row>
    <row r="8" customHeight="1" spans="1:7">
      <c r="A8" s="4">
        <v>43586</v>
      </c>
      <c r="B8" s="6">
        <v>40980.86</v>
      </c>
      <c r="C8" s="6">
        <v>167408.2</v>
      </c>
      <c r="D8" s="3">
        <f t="shared" si="0"/>
        <v>-126427.34</v>
      </c>
      <c r="E8" s="6">
        <v>13</v>
      </c>
      <c r="F8" s="5"/>
      <c r="G8" s="5"/>
    </row>
    <row r="9" customHeight="1" spans="1:7">
      <c r="A9" s="4">
        <v>43617</v>
      </c>
      <c r="B9" s="6">
        <v>13358.22</v>
      </c>
      <c r="C9" s="6">
        <v>32899</v>
      </c>
      <c r="D9" s="3">
        <f t="shared" si="0"/>
        <v>-19540.78</v>
      </c>
      <c r="E9" s="6">
        <v>3</v>
      </c>
      <c r="F9" s="5"/>
      <c r="G9" s="5"/>
    </row>
    <row r="10" customHeight="1" spans="1:7">
      <c r="A10" s="4">
        <v>43647</v>
      </c>
      <c r="B10" s="3">
        <v>38411</v>
      </c>
      <c r="C10" s="3">
        <v>3475.6</v>
      </c>
      <c r="D10" s="3">
        <f t="shared" si="0"/>
        <v>34935.4</v>
      </c>
      <c r="E10" s="3">
        <v>2</v>
      </c>
      <c r="F10" s="5"/>
      <c r="G10" s="5"/>
    </row>
    <row r="11" customHeight="1" spans="1:7">
      <c r="A11" s="4">
        <v>43678</v>
      </c>
      <c r="B11" s="3">
        <v>19702.16</v>
      </c>
      <c r="C11" s="3">
        <v>79715.68</v>
      </c>
      <c r="D11" s="3">
        <f t="shared" si="0"/>
        <v>-60013.52</v>
      </c>
      <c r="E11" s="3">
        <v>6</v>
      </c>
      <c r="F11" s="5"/>
      <c r="G11" s="5"/>
    </row>
    <row r="12" customHeight="1" spans="1:7">
      <c r="A12" s="4">
        <v>43709</v>
      </c>
      <c r="B12" s="3">
        <f>17278.82</f>
        <v>17278.82</v>
      </c>
      <c r="C12" s="3">
        <f>35019.46</f>
        <v>35019.46</v>
      </c>
      <c r="D12" s="3">
        <f t="shared" si="0"/>
        <v>-17740.64</v>
      </c>
      <c r="E12" s="3">
        <v>5</v>
      </c>
      <c r="F12" s="5"/>
      <c r="G12" s="5"/>
    </row>
    <row r="13" customHeight="1" spans="1:7">
      <c r="A13" s="4">
        <v>43739</v>
      </c>
      <c r="B13" s="3">
        <v>30016.32</v>
      </c>
      <c r="C13" s="3">
        <v>65624.99</v>
      </c>
      <c r="D13" s="3">
        <f t="shared" si="0"/>
        <v>-35608.67</v>
      </c>
      <c r="E13" s="3"/>
      <c r="F13" s="5"/>
      <c r="G13" s="5"/>
    </row>
    <row r="14" ht="30" customHeight="1" spans="1:5">
      <c r="A14" s="6" t="s">
        <v>7</v>
      </c>
      <c r="B14" s="6">
        <f>SUM(B4:B13)</f>
        <v>476749.77</v>
      </c>
      <c r="C14" s="6">
        <f>SUM(C4:C13)</f>
        <v>455145.31</v>
      </c>
      <c r="D14" s="7">
        <f>SUM(D3:D13)-43196.47-9973.25</f>
        <v>548871.23</v>
      </c>
      <c r="E14" s="6"/>
    </row>
    <row r="15" ht="79" customHeight="1" spans="1:7">
      <c r="A15" s="8" t="s">
        <v>109</v>
      </c>
      <c r="B15" s="8"/>
      <c r="C15" s="8"/>
      <c r="D15" s="8"/>
      <c r="E15" s="8"/>
      <c r="G15" s="9"/>
    </row>
    <row r="16" ht="27.75" customHeight="1" spans="1:5">
      <c r="A16" s="10" t="s">
        <v>9</v>
      </c>
      <c r="B16" s="11"/>
      <c r="C16" s="11"/>
      <c r="D16" s="11"/>
      <c r="E16" s="11"/>
    </row>
    <row r="17" customHeight="1" spans="1:6">
      <c r="A17" s="12" t="s">
        <v>44</v>
      </c>
      <c r="B17" s="12" t="s">
        <v>45</v>
      </c>
      <c r="C17" s="12" t="s">
        <v>46</v>
      </c>
      <c r="D17" s="12" t="s">
        <v>12</v>
      </c>
      <c r="E17" s="12"/>
      <c r="F17" s="12"/>
    </row>
    <row r="18" ht="44" customHeight="1" spans="1:6">
      <c r="A18" s="13" t="s">
        <v>13</v>
      </c>
      <c r="B18" s="13">
        <v>29</v>
      </c>
      <c r="C18" s="13" t="s">
        <v>59</v>
      </c>
      <c r="D18" s="14" t="s">
        <v>110</v>
      </c>
      <c r="E18" s="15"/>
      <c r="F18" s="16"/>
    </row>
    <row r="19" ht="41" customHeight="1" spans="1:6">
      <c r="A19" s="17" t="s">
        <v>19</v>
      </c>
      <c r="B19" s="13">
        <v>11361.39</v>
      </c>
      <c r="C19" s="13" t="s">
        <v>59</v>
      </c>
      <c r="D19" s="18" t="s">
        <v>111</v>
      </c>
      <c r="E19" s="19"/>
      <c r="F19" s="20"/>
    </row>
    <row r="20" ht="73" customHeight="1" spans="1:6">
      <c r="A20" s="17" t="s">
        <v>21</v>
      </c>
      <c r="B20" s="13">
        <v>53000</v>
      </c>
      <c r="C20" s="13">
        <v>1000</v>
      </c>
      <c r="D20" s="22" t="s">
        <v>112</v>
      </c>
      <c r="E20" s="23"/>
      <c r="F20" s="21"/>
    </row>
    <row r="21" ht="38.25" customHeight="1" spans="1:6">
      <c r="A21" s="17" t="s">
        <v>23</v>
      </c>
      <c r="B21" s="13" t="s">
        <v>59</v>
      </c>
      <c r="C21" s="13">
        <v>35</v>
      </c>
      <c r="D21" s="22" t="s">
        <v>113</v>
      </c>
      <c r="E21" s="23"/>
      <c r="F21" s="21"/>
    </row>
    <row r="22" ht="38.25" customHeight="1" spans="1:6">
      <c r="A22" s="17" t="s">
        <v>25</v>
      </c>
      <c r="B22" s="13" t="s">
        <v>59</v>
      </c>
      <c r="C22" s="13">
        <v>199.6</v>
      </c>
      <c r="D22" s="22" t="s">
        <v>82</v>
      </c>
      <c r="E22" s="23"/>
      <c r="F22" s="21"/>
    </row>
    <row r="23" customHeight="1" spans="1:6">
      <c r="A23" s="24" t="s">
        <v>7</v>
      </c>
      <c r="B23" s="24">
        <f>SUM(B18:B22)</f>
        <v>64390.39</v>
      </c>
      <c r="C23" s="13">
        <f>SUM(C18:C22)</f>
        <v>1234.6</v>
      </c>
      <c r="D23" s="25"/>
      <c r="E23" s="26"/>
      <c r="F23" s="27"/>
    </row>
    <row r="24" customHeight="1" spans="1:5">
      <c r="A24" s="28" t="s">
        <v>41</v>
      </c>
      <c r="B24" s="28"/>
      <c r="C24" s="28"/>
      <c r="D24" s="28"/>
      <c r="E24" s="28"/>
    </row>
  </sheetData>
  <mergeCells count="10">
    <mergeCell ref="A1:E1"/>
    <mergeCell ref="A15:E15"/>
    <mergeCell ref="D17:F17"/>
    <mergeCell ref="D18:F18"/>
    <mergeCell ref="D19:F19"/>
    <mergeCell ref="D20:E20"/>
    <mergeCell ref="D21:E21"/>
    <mergeCell ref="D22:E22"/>
    <mergeCell ref="D23:F23"/>
    <mergeCell ref="A24:E24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8" workbookViewId="0">
      <selection activeCell="G14" sqref="G14"/>
    </sheetView>
  </sheetViews>
  <sheetFormatPr defaultColWidth="16.25" defaultRowHeight="38.1" customHeight="1" outlineLevelCol="6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114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 t="s">
        <v>6</v>
      </c>
      <c r="B3" s="3"/>
      <c r="C3" s="3"/>
      <c r="D3" s="3">
        <v>580436.49</v>
      </c>
      <c r="E3" s="3"/>
    </row>
    <row r="4" ht="30" customHeight="1" spans="1:6">
      <c r="A4" s="4">
        <v>43466</v>
      </c>
      <c r="B4" s="3">
        <v>257116.34</v>
      </c>
      <c r="C4" s="3">
        <v>50028.59</v>
      </c>
      <c r="D4" s="3">
        <f t="shared" ref="D4:D14" si="0">B4-C4</f>
        <v>207087.75</v>
      </c>
      <c r="E4" s="3">
        <v>6</v>
      </c>
      <c r="F4" s="5"/>
    </row>
    <row r="5" ht="30" customHeight="1" spans="1:6">
      <c r="A5" s="4">
        <v>43497</v>
      </c>
      <c r="B5" s="3">
        <v>21700</v>
      </c>
      <c r="C5" s="3">
        <v>4608.6</v>
      </c>
      <c r="D5" s="3">
        <f t="shared" si="0"/>
        <v>17091.4</v>
      </c>
      <c r="E5" s="3">
        <v>1</v>
      </c>
      <c r="F5" s="5"/>
    </row>
    <row r="6" ht="30" customHeight="1" spans="1:6">
      <c r="A6" s="4">
        <v>43525</v>
      </c>
      <c r="B6" s="3">
        <v>20686.05</v>
      </c>
      <c r="C6" s="3">
        <v>10607.09</v>
      </c>
      <c r="D6" s="3">
        <f t="shared" si="0"/>
        <v>10078.96</v>
      </c>
      <c r="E6" s="3">
        <v>3</v>
      </c>
      <c r="F6" s="5"/>
    </row>
    <row r="7" ht="30" customHeight="1" spans="1:6">
      <c r="A7" s="4">
        <v>43556</v>
      </c>
      <c r="B7" s="6">
        <v>17500</v>
      </c>
      <c r="C7" s="6">
        <v>5758.1</v>
      </c>
      <c r="D7" s="3">
        <f t="shared" si="0"/>
        <v>11741.9</v>
      </c>
      <c r="E7" s="6">
        <v>3</v>
      </c>
      <c r="F7" s="5"/>
    </row>
    <row r="8" ht="30" customHeight="1" spans="1:7">
      <c r="A8" s="4">
        <v>43586</v>
      </c>
      <c r="B8" s="6">
        <v>40980.86</v>
      </c>
      <c r="C8" s="6">
        <v>167408.2</v>
      </c>
      <c r="D8" s="3">
        <f t="shared" si="0"/>
        <v>-126427.34</v>
      </c>
      <c r="E8" s="6">
        <v>13</v>
      </c>
      <c r="F8" s="5"/>
      <c r="G8" s="5"/>
    </row>
    <row r="9" ht="30" customHeight="1" spans="1:7">
      <c r="A9" s="4">
        <v>43617</v>
      </c>
      <c r="B9" s="6">
        <v>13358.22</v>
      </c>
      <c r="C9" s="6">
        <v>32899</v>
      </c>
      <c r="D9" s="3">
        <f t="shared" si="0"/>
        <v>-19540.78</v>
      </c>
      <c r="E9" s="6">
        <v>3</v>
      </c>
      <c r="F9" s="5"/>
      <c r="G9" s="5"/>
    </row>
    <row r="10" ht="30" customHeight="1" spans="1:7">
      <c r="A10" s="4">
        <v>43647</v>
      </c>
      <c r="B10" s="3">
        <v>38411</v>
      </c>
      <c r="C10" s="3">
        <v>3475.6</v>
      </c>
      <c r="D10" s="3">
        <f t="shared" si="0"/>
        <v>34935.4</v>
      </c>
      <c r="E10" s="3">
        <v>2</v>
      </c>
      <c r="F10" s="5"/>
      <c r="G10" s="5"/>
    </row>
    <row r="11" ht="30" customHeight="1" spans="1:7">
      <c r="A11" s="4">
        <v>43678</v>
      </c>
      <c r="B11" s="3">
        <v>19702.16</v>
      </c>
      <c r="C11" s="3">
        <v>79715.68</v>
      </c>
      <c r="D11" s="3">
        <f t="shared" si="0"/>
        <v>-60013.52</v>
      </c>
      <c r="E11" s="3">
        <v>6</v>
      </c>
      <c r="F11" s="5"/>
      <c r="G11" s="5"/>
    </row>
    <row r="12" ht="30" customHeight="1" spans="1:7">
      <c r="A12" s="4">
        <v>43709</v>
      </c>
      <c r="B12" s="3">
        <f>17278.82</f>
        <v>17278.82</v>
      </c>
      <c r="C12" s="3">
        <f>35019.46</f>
        <v>35019.46</v>
      </c>
      <c r="D12" s="3">
        <f t="shared" si="0"/>
        <v>-17740.64</v>
      </c>
      <c r="E12" s="3">
        <v>5</v>
      </c>
      <c r="F12" s="5"/>
      <c r="G12" s="5"/>
    </row>
    <row r="13" ht="30" customHeight="1" spans="1:7">
      <c r="A13" s="4">
        <v>43739</v>
      </c>
      <c r="B13" s="3">
        <v>30016.32</v>
      </c>
      <c r="C13" s="3">
        <v>65624.99</v>
      </c>
      <c r="D13" s="3">
        <f t="shared" si="0"/>
        <v>-35608.67</v>
      </c>
      <c r="E13" s="3">
        <v>58</v>
      </c>
      <c r="F13" s="5"/>
      <c r="G13" s="5"/>
    </row>
    <row r="14" ht="30" customHeight="1" spans="1:7">
      <c r="A14" s="4">
        <v>43770</v>
      </c>
      <c r="B14" s="6">
        <v>17013.66</v>
      </c>
      <c r="C14" s="6">
        <v>14437.39</v>
      </c>
      <c r="D14" s="3">
        <f t="shared" si="0"/>
        <v>2576.27</v>
      </c>
      <c r="E14" s="6">
        <v>6</v>
      </c>
      <c r="F14" s="5"/>
      <c r="G14" s="5"/>
    </row>
    <row r="15" ht="30" customHeight="1" spans="1:5">
      <c r="A15" s="6" t="s">
        <v>7</v>
      </c>
      <c r="B15" s="6">
        <f>SUM(B4:B14)</f>
        <v>493763.43</v>
      </c>
      <c r="C15" s="6">
        <f>SUM(C4:C14)</f>
        <v>469582.7</v>
      </c>
      <c r="D15" s="7">
        <f>SUM(D3:D14)-43196.47-9973.25</f>
        <v>551447.5</v>
      </c>
      <c r="E15" s="6"/>
    </row>
    <row r="16" ht="96" customHeight="1" spans="1:7">
      <c r="A16" s="8" t="s">
        <v>115</v>
      </c>
      <c r="B16" s="8"/>
      <c r="C16" s="8"/>
      <c r="D16" s="8"/>
      <c r="E16" s="8"/>
      <c r="G16" s="9"/>
    </row>
    <row r="17" ht="27.75" customHeight="1" spans="1:5">
      <c r="A17" s="10" t="s">
        <v>9</v>
      </c>
      <c r="B17" s="11"/>
      <c r="C17" s="11"/>
      <c r="D17" s="11"/>
      <c r="E17" s="11"/>
    </row>
    <row r="18" customHeight="1" spans="1:6">
      <c r="A18" s="12" t="s">
        <v>44</v>
      </c>
      <c r="B18" s="12" t="s">
        <v>45</v>
      </c>
      <c r="C18" s="12" t="s">
        <v>46</v>
      </c>
      <c r="D18" s="12" t="s">
        <v>12</v>
      </c>
      <c r="E18" s="12"/>
      <c r="F18" s="12"/>
    </row>
    <row r="19" ht="44" customHeight="1" spans="1:6">
      <c r="A19" s="13" t="s">
        <v>23</v>
      </c>
      <c r="B19" s="13" t="s">
        <v>59</v>
      </c>
      <c r="C19" s="13">
        <v>1765</v>
      </c>
      <c r="D19" s="14" t="s">
        <v>116</v>
      </c>
      <c r="E19" s="15"/>
      <c r="F19" s="16"/>
    </row>
    <row r="20" ht="41" customHeight="1" spans="1:6">
      <c r="A20" s="17" t="s">
        <v>13</v>
      </c>
      <c r="B20" s="13">
        <v>11</v>
      </c>
      <c r="C20" s="13" t="s">
        <v>59</v>
      </c>
      <c r="D20" s="18" t="s">
        <v>117</v>
      </c>
      <c r="E20" s="19"/>
      <c r="F20" s="20"/>
    </row>
    <row r="21" ht="41" customHeight="1" spans="1:6">
      <c r="A21" s="17" t="s">
        <v>19</v>
      </c>
      <c r="B21" s="13">
        <v>11361.39</v>
      </c>
      <c r="C21" s="13" t="s">
        <v>59</v>
      </c>
      <c r="D21" s="22" t="s">
        <v>118</v>
      </c>
      <c r="E21" s="23"/>
      <c r="F21" s="21"/>
    </row>
    <row r="22" ht="38.25" customHeight="1" spans="1:6">
      <c r="A22" s="17" t="s">
        <v>21</v>
      </c>
      <c r="B22" s="13" t="s">
        <v>59</v>
      </c>
      <c r="C22" s="13">
        <v>1300</v>
      </c>
      <c r="D22" s="22" t="s">
        <v>119</v>
      </c>
      <c r="E22" s="23"/>
      <c r="F22" s="21"/>
    </row>
    <row r="23" customHeight="1" spans="1:6">
      <c r="A23" s="24" t="s">
        <v>7</v>
      </c>
      <c r="B23" s="24">
        <f>SUM(B19:B22)</f>
        <v>11372.39</v>
      </c>
      <c r="C23" s="13">
        <f>SUM(C19:C22)</f>
        <v>3065</v>
      </c>
      <c r="D23" s="25"/>
      <c r="E23" s="26"/>
      <c r="F23" s="27"/>
    </row>
    <row r="24" customHeight="1" spans="1:5">
      <c r="A24" s="28" t="s">
        <v>41</v>
      </c>
      <c r="B24" s="28"/>
      <c r="C24" s="28"/>
      <c r="D24" s="28"/>
      <c r="E24" s="28"/>
    </row>
  </sheetData>
  <mergeCells count="9">
    <mergeCell ref="A1:E1"/>
    <mergeCell ref="A16:E16"/>
    <mergeCell ref="D18:F18"/>
    <mergeCell ref="D19:F19"/>
    <mergeCell ref="D20:F20"/>
    <mergeCell ref="D21:E21"/>
    <mergeCell ref="D22:E22"/>
    <mergeCell ref="D23:F23"/>
    <mergeCell ref="A24:E24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7" workbookViewId="0">
      <selection activeCell="G13" sqref="G13"/>
    </sheetView>
  </sheetViews>
  <sheetFormatPr defaultColWidth="16.25" defaultRowHeight="38.1" customHeight="1" outlineLevelCol="6"/>
  <cols>
    <col min="1" max="1" width="19.25" customWidth="1"/>
    <col min="2" max="2" width="16.25" customWidth="1"/>
    <col min="6" max="6" width="0.25" customWidth="1"/>
  </cols>
  <sheetData>
    <row r="1" ht="45" customHeight="1" spans="1:5">
      <c r="A1" s="1" t="s">
        <v>120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 t="s">
        <v>6</v>
      </c>
      <c r="B3" s="3"/>
      <c r="C3" s="3"/>
      <c r="D3" s="3">
        <v>580436.49</v>
      </c>
      <c r="E3" s="3"/>
    </row>
    <row r="4" ht="30" customHeight="1" spans="1:6">
      <c r="A4" s="4">
        <v>43466</v>
      </c>
      <c r="B4" s="3">
        <v>257116.34</v>
      </c>
      <c r="C4" s="3">
        <v>50028.59</v>
      </c>
      <c r="D4" s="3">
        <f t="shared" ref="D4:D15" si="0">B4-C4</f>
        <v>207087.75</v>
      </c>
      <c r="E4" s="3">
        <v>6</v>
      </c>
      <c r="F4" s="5"/>
    </row>
    <row r="5" ht="30" customHeight="1" spans="1:6">
      <c r="A5" s="4">
        <v>43497</v>
      </c>
      <c r="B5" s="3">
        <v>21700</v>
      </c>
      <c r="C5" s="3">
        <v>4608.6</v>
      </c>
      <c r="D5" s="3">
        <f t="shared" si="0"/>
        <v>17091.4</v>
      </c>
      <c r="E5" s="3">
        <v>1</v>
      </c>
      <c r="F5" s="5"/>
    </row>
    <row r="6" ht="30" customHeight="1" spans="1:6">
      <c r="A6" s="4">
        <v>43525</v>
      </c>
      <c r="B6" s="3">
        <v>20686.05</v>
      </c>
      <c r="C6" s="3">
        <v>10607.09</v>
      </c>
      <c r="D6" s="3">
        <f t="shared" si="0"/>
        <v>10078.96</v>
      </c>
      <c r="E6" s="3">
        <v>3</v>
      </c>
      <c r="F6" s="5"/>
    </row>
    <row r="7" ht="30" customHeight="1" spans="1:6">
      <c r="A7" s="4">
        <v>43556</v>
      </c>
      <c r="B7" s="6">
        <v>17500</v>
      </c>
      <c r="C7" s="6">
        <v>5758.1</v>
      </c>
      <c r="D7" s="3">
        <f t="shared" si="0"/>
        <v>11741.9</v>
      </c>
      <c r="E7" s="6">
        <v>3</v>
      </c>
      <c r="F7" s="5"/>
    </row>
    <row r="8" ht="30" customHeight="1" spans="1:7">
      <c r="A8" s="4">
        <v>43586</v>
      </c>
      <c r="B8" s="6">
        <v>40980.86</v>
      </c>
      <c r="C8" s="6">
        <v>167408.2</v>
      </c>
      <c r="D8" s="3">
        <f t="shared" si="0"/>
        <v>-126427.34</v>
      </c>
      <c r="E8" s="6">
        <v>13</v>
      </c>
      <c r="F8" s="5"/>
      <c r="G8" s="5"/>
    </row>
    <row r="9" ht="30" customHeight="1" spans="1:7">
      <c r="A9" s="4">
        <v>43617</v>
      </c>
      <c r="B9" s="6">
        <v>13358.22</v>
      </c>
      <c r="C9" s="6">
        <v>32899</v>
      </c>
      <c r="D9" s="3">
        <f t="shared" si="0"/>
        <v>-19540.78</v>
      </c>
      <c r="E9" s="6">
        <v>3</v>
      </c>
      <c r="F9" s="5"/>
      <c r="G9" s="5"/>
    </row>
    <row r="10" ht="30" customHeight="1" spans="1:7">
      <c r="A10" s="4">
        <v>43647</v>
      </c>
      <c r="B10" s="3">
        <v>38411</v>
      </c>
      <c r="C10" s="3">
        <v>3475.6</v>
      </c>
      <c r="D10" s="3">
        <f t="shared" si="0"/>
        <v>34935.4</v>
      </c>
      <c r="E10" s="3">
        <v>2</v>
      </c>
      <c r="F10" s="5"/>
      <c r="G10" s="5"/>
    </row>
    <row r="11" ht="30" customHeight="1" spans="1:7">
      <c r="A11" s="4">
        <v>43678</v>
      </c>
      <c r="B11" s="3">
        <v>19702.16</v>
      </c>
      <c r="C11" s="3">
        <v>79715.68</v>
      </c>
      <c r="D11" s="3">
        <f t="shared" si="0"/>
        <v>-60013.52</v>
      </c>
      <c r="E11" s="3">
        <v>6</v>
      </c>
      <c r="F11" s="5"/>
      <c r="G11" s="5"/>
    </row>
    <row r="12" ht="30" customHeight="1" spans="1:7">
      <c r="A12" s="4">
        <v>43709</v>
      </c>
      <c r="B12" s="3">
        <f>17278.82</f>
        <v>17278.82</v>
      </c>
      <c r="C12" s="3">
        <f>35019.46</f>
        <v>35019.46</v>
      </c>
      <c r="D12" s="3">
        <f t="shared" si="0"/>
        <v>-17740.64</v>
      </c>
      <c r="E12" s="3">
        <v>5</v>
      </c>
      <c r="F12" s="5"/>
      <c r="G12" s="5"/>
    </row>
    <row r="13" ht="30" customHeight="1" spans="1:7">
      <c r="A13" s="4">
        <v>43739</v>
      </c>
      <c r="B13" s="3">
        <v>30016.32</v>
      </c>
      <c r="C13" s="3">
        <v>65624.99</v>
      </c>
      <c r="D13" s="3">
        <f t="shared" si="0"/>
        <v>-35608.67</v>
      </c>
      <c r="E13" s="3">
        <v>58</v>
      </c>
      <c r="F13" s="5"/>
      <c r="G13" s="5"/>
    </row>
    <row r="14" ht="30" customHeight="1" spans="1:7">
      <c r="A14" s="4">
        <v>43770</v>
      </c>
      <c r="B14" s="6">
        <v>17013.66</v>
      </c>
      <c r="C14" s="6">
        <v>14437.39</v>
      </c>
      <c r="D14" s="3">
        <f t="shared" si="0"/>
        <v>2576.27</v>
      </c>
      <c r="E14" s="6">
        <v>6</v>
      </c>
      <c r="F14" s="5"/>
      <c r="G14" s="5"/>
    </row>
    <row r="15" ht="30" customHeight="1" spans="1:7">
      <c r="A15" s="4">
        <v>43800</v>
      </c>
      <c r="B15" s="3">
        <v>28320.03</v>
      </c>
      <c r="C15" s="3">
        <v>69262.39</v>
      </c>
      <c r="D15" s="3">
        <f t="shared" si="0"/>
        <v>-40942.36</v>
      </c>
      <c r="E15" s="3">
        <v>1</v>
      </c>
      <c r="F15" s="5"/>
      <c r="G15" s="5"/>
    </row>
    <row r="16" ht="30" customHeight="1" spans="1:7">
      <c r="A16" s="6" t="s">
        <v>7</v>
      </c>
      <c r="B16" s="6">
        <f>SUM(B4:B15)</f>
        <v>522083.46</v>
      </c>
      <c r="C16" s="6">
        <f>SUM(C4:C15)</f>
        <v>538845.09</v>
      </c>
      <c r="D16" s="7">
        <f>SUM(D3:D15)-43196.47-9973.25</f>
        <v>510505.14</v>
      </c>
      <c r="E16" s="6"/>
      <c r="G16"/>
    </row>
    <row r="17" ht="96" customHeight="1" spans="1:7">
      <c r="A17" s="8" t="s">
        <v>121</v>
      </c>
      <c r="B17" s="8"/>
      <c r="C17" s="8"/>
      <c r="D17" s="8"/>
      <c r="E17" s="8"/>
      <c r="G17" s="9"/>
    </row>
    <row r="18" ht="27.75" customHeight="1" spans="1:5">
      <c r="A18" s="10" t="s">
        <v>9</v>
      </c>
      <c r="B18" s="11"/>
      <c r="C18" s="11"/>
      <c r="D18" s="11"/>
      <c r="E18" s="11"/>
    </row>
    <row r="19" customHeight="1" spans="1:6">
      <c r="A19" s="12" t="s">
        <v>44</v>
      </c>
      <c r="B19" s="12" t="s">
        <v>45</v>
      </c>
      <c r="C19" s="12" t="s">
        <v>46</v>
      </c>
      <c r="D19" s="12" t="s">
        <v>12</v>
      </c>
      <c r="E19" s="12"/>
      <c r="F19" s="12"/>
    </row>
    <row r="20" ht="44" customHeight="1" spans="1:6">
      <c r="A20" s="13" t="s">
        <v>21</v>
      </c>
      <c r="B20" s="13">
        <v>18000</v>
      </c>
      <c r="C20" s="13">
        <v>0</v>
      </c>
      <c r="D20" s="14" t="s">
        <v>122</v>
      </c>
      <c r="E20" s="15"/>
      <c r="F20" s="16"/>
    </row>
    <row r="21" ht="41" customHeight="1" spans="1:6">
      <c r="A21" s="17" t="s">
        <v>13</v>
      </c>
      <c r="B21" s="13">
        <v>23</v>
      </c>
      <c r="C21" s="13">
        <v>0</v>
      </c>
      <c r="D21" s="18" t="s">
        <v>123</v>
      </c>
      <c r="E21" s="19"/>
      <c r="F21" s="20"/>
    </row>
    <row r="22" ht="93" customHeight="1" spans="1:6">
      <c r="A22" s="17" t="s">
        <v>124</v>
      </c>
      <c r="B22" s="13">
        <v>0</v>
      </c>
      <c r="C22" s="13">
        <v>2788</v>
      </c>
      <c r="D22" s="14" t="s">
        <v>125</v>
      </c>
      <c r="E22" s="15"/>
      <c r="F22" s="21"/>
    </row>
    <row r="23" ht="38.25" customHeight="1" spans="1:6">
      <c r="A23" s="17" t="s">
        <v>19</v>
      </c>
      <c r="B23" s="13">
        <v>11361.39</v>
      </c>
      <c r="C23" s="13">
        <v>0</v>
      </c>
      <c r="D23" s="22" t="s">
        <v>126</v>
      </c>
      <c r="E23" s="23"/>
      <c r="F23" s="21"/>
    </row>
    <row r="24" ht="38.25" customHeight="1" spans="1:6">
      <c r="A24" s="17" t="s">
        <v>127</v>
      </c>
      <c r="B24" s="13">
        <v>23576.8</v>
      </c>
      <c r="C24" s="13" t="s">
        <v>59</v>
      </c>
      <c r="D24" s="22" t="s">
        <v>128</v>
      </c>
      <c r="E24" s="23"/>
      <c r="F24" s="21"/>
    </row>
    <row r="25" ht="38.25" customHeight="1" spans="1:6">
      <c r="A25" s="17" t="s">
        <v>129</v>
      </c>
      <c r="B25" s="13">
        <v>5837.2</v>
      </c>
      <c r="C25" s="13" t="s">
        <v>59</v>
      </c>
      <c r="D25" s="22" t="s">
        <v>130</v>
      </c>
      <c r="E25" s="23"/>
      <c r="F25" s="21"/>
    </row>
    <row r="26" ht="38.25" customHeight="1" spans="1:6">
      <c r="A26" s="17" t="s">
        <v>131</v>
      </c>
      <c r="B26" s="13" t="s">
        <v>59</v>
      </c>
      <c r="C26" s="13">
        <v>1600</v>
      </c>
      <c r="D26" s="22" t="s">
        <v>132</v>
      </c>
      <c r="E26" s="23"/>
      <c r="F26" s="21"/>
    </row>
    <row r="27" ht="38.25" customHeight="1" spans="1:6">
      <c r="A27" s="17" t="s">
        <v>133</v>
      </c>
      <c r="B27" s="13">
        <v>3108</v>
      </c>
      <c r="C27" s="13">
        <v>0</v>
      </c>
      <c r="D27" s="22" t="s">
        <v>59</v>
      </c>
      <c r="E27" s="23"/>
      <c r="F27" s="21"/>
    </row>
    <row r="28" ht="38.25" customHeight="1" spans="1:6">
      <c r="A28" s="17" t="s">
        <v>134</v>
      </c>
      <c r="B28" s="13">
        <v>2968</v>
      </c>
      <c r="C28" s="13">
        <v>0</v>
      </c>
      <c r="D28" s="22" t="s">
        <v>135</v>
      </c>
      <c r="E28" s="23"/>
      <c r="F28" s="21"/>
    </row>
    <row r="29" customHeight="1" spans="1:6">
      <c r="A29" s="24" t="s">
        <v>7</v>
      </c>
      <c r="B29" s="24">
        <f>SUM(B20:B28)</f>
        <v>64874.39</v>
      </c>
      <c r="C29" s="13">
        <f>SUM(C20:C28)</f>
        <v>4388</v>
      </c>
      <c r="D29" s="25"/>
      <c r="E29" s="26"/>
      <c r="F29" s="27"/>
    </row>
    <row r="30" customHeight="1" spans="1:5">
      <c r="A30" s="28" t="s">
        <v>41</v>
      </c>
      <c r="B30" s="28"/>
      <c r="C30" s="28"/>
      <c r="D30" s="28"/>
      <c r="E30" s="28"/>
    </row>
  </sheetData>
  <mergeCells count="14">
    <mergeCell ref="A1:E1"/>
    <mergeCell ref="A17:E17"/>
    <mergeCell ref="D19:F19"/>
    <mergeCell ref="D20:F20"/>
    <mergeCell ref="D21:F21"/>
    <mergeCell ref="D22:E22"/>
    <mergeCell ref="D23:E23"/>
    <mergeCell ref="D24:E24"/>
    <mergeCell ref="D25:E25"/>
    <mergeCell ref="D26:E26"/>
    <mergeCell ref="D27:E27"/>
    <mergeCell ref="D28:E28"/>
    <mergeCell ref="D29:F29"/>
    <mergeCell ref="A30:E30"/>
  </mergeCell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 </vt:lpstr>
      <vt:lpstr>3月</vt:lpstr>
      <vt:lpstr>4月</vt:lpstr>
      <vt:lpstr>5月</vt:lpstr>
      <vt:lpstr>6月</vt:lpstr>
      <vt:lpstr> 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win10</cp:lastModifiedBy>
  <dcterms:created xsi:type="dcterms:W3CDTF">2017-02-13T02:09:00Z</dcterms:created>
  <cp:lastPrinted>2019-06-03T02:06:00Z</cp:lastPrinted>
  <dcterms:modified xsi:type="dcterms:W3CDTF">2020-03-20T03:39:33Z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KSORubyTemplateID" linkTarget="0">
    <vt:lpwstr>14</vt:lpwstr>
  </property>
</Properties>
</file>